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F:\osobni\KKP_projekt_MK\podklady_preshranicni\"/>
    </mc:Choice>
  </mc:AlternateContent>
  <xr:revisionPtr revIDLastSave="0" documentId="13_ncr:1_{951D5B1B-BCCC-432B-9BDC-AE2F05EC8A4F}" xr6:coauthVersionLast="40" xr6:coauthVersionMax="40" xr10:uidLastSave="{00000000-0000-0000-0000-000000000000}"/>
  <bookViews>
    <workbookView xWindow="-120" yWindow="-120" windowWidth="20730" windowHeight="11160" firstSheet="1" activeTab="5" xr2:uid="{00000000-000D-0000-FFFF-FFFF00000000}"/>
  </bookViews>
  <sheets>
    <sheet name="Prioritní osa 1" sheetId="1" r:id="rId1"/>
    <sheet name="Prioritní osa 2" sheetId="2" r:id="rId2"/>
    <sheet name="Prioritní osa 3" sheetId="3" r:id="rId3"/>
    <sheet name="Prioritní osa 4" sheetId="4" r:id="rId4"/>
    <sheet name="Prioritní osa 5" sheetId="5" r:id="rId5"/>
    <sheet name="KKP_relevantni_projekty" sheetId="6" r:id="rId6"/>
  </sheets>
  <definedNames>
    <definedName name="_xlnm._FilterDatabase" localSheetId="5" hidden="1">KKP_relevantni_projekty!$B$1:$L$1</definedName>
    <definedName name="_xlnm._FilterDatabase" localSheetId="0" hidden="1">'Prioritní osa 1'!$A$3:$K$47</definedName>
    <definedName name="_xlnm._FilterDatabase" localSheetId="1" hidden="1">'Prioritní osa 2'!$A$3:$K$184</definedName>
    <definedName name="_xlnm._FilterDatabase" localSheetId="2" hidden="1">'Prioritní osa 3'!$A$3:$K$14</definedName>
    <definedName name="_xlnm._FilterDatabase" localSheetId="3" hidden="1">'Prioritní osa 4'!$A$3:$K$168</definedName>
    <definedName name="_xlnm._FilterDatabase" localSheetId="4" hidden="1">'Prioritní osa 5'!$A$3:$K$65</definedName>
    <definedName name="Z_4F403F51_0051_4254_A7D9_5F56F8863290_.wvu.FilterData" localSheetId="0" hidden="1">'Prioritní osa 1'!$A$3:$K$47</definedName>
    <definedName name="Z_4F403F51_0051_4254_A7D9_5F56F8863290_.wvu.FilterData" localSheetId="1" hidden="1">'Prioritní osa 2'!$A$3:$K$184</definedName>
    <definedName name="Z_4F403F51_0051_4254_A7D9_5F56F8863290_.wvu.FilterData" localSheetId="2" hidden="1">'Prioritní osa 3'!$A$3:$K$14</definedName>
    <definedName name="Z_4F403F51_0051_4254_A7D9_5F56F8863290_.wvu.FilterData" localSheetId="3" hidden="1">'Prioritní osa 4'!$A$3:$K$93</definedName>
    <definedName name="Z_4F403F51_0051_4254_A7D9_5F56F8863290_.wvu.FilterData" localSheetId="4" hidden="1">'Prioritní osa 5'!$A$3:$K$65</definedName>
    <definedName name="Z_AC46053C_2476_4699_917D_0509D5A1E442_.wvu.FilterData" localSheetId="0" hidden="1">'Prioritní osa 1'!$A$3:$K$47</definedName>
    <definedName name="Z_AC46053C_2476_4699_917D_0509D5A1E442_.wvu.FilterData" localSheetId="1" hidden="1">'Prioritní osa 2'!$A$3:$K$184</definedName>
    <definedName name="Z_AC46053C_2476_4699_917D_0509D5A1E442_.wvu.FilterData" localSheetId="2" hidden="1">'Prioritní osa 3'!$A$3:$K$14</definedName>
    <definedName name="Z_AC46053C_2476_4699_917D_0509D5A1E442_.wvu.FilterData" localSheetId="3" hidden="1">'Prioritní osa 4'!$A$3:$K$93</definedName>
    <definedName name="Z_AC46053C_2476_4699_917D_0509D5A1E442_.wvu.FilterData" localSheetId="4" hidden="1">'Prioritní osa 5'!$A$3:$K$65</definedName>
  </definedNames>
  <calcPr calcId="191029"/>
  <customWorkbookViews>
    <customWorkbookView name="Lucie Masopustová – osobní zobrazení" guid="{AC46053C-2476-4699-917D-0509D5A1E442}" mergeInterval="0" personalView="1" maximized="1" xWindow="-8" yWindow="-8" windowWidth="1936" windowHeight="1176" activeSheetId="4"/>
    <customWorkbookView name="Jan Pikna – osobní zobrazení" guid="{4F403F51-0051-4254-A7D9-5F56F8863290}" mergeInterval="0" personalView="1" maximized="1" xWindow="-8" yWindow="-8" windowWidth="1936" windowHeight="117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6" l="1"/>
  <c r="O5" i="6" l="1"/>
  <c r="P5" i="6" s="1"/>
  <c r="P4" i="6"/>
  <c r="O4" i="6"/>
  <c r="O3" i="6"/>
  <c r="P3" i="6" s="1"/>
  <c r="O2" i="6"/>
  <c r="P2" i="6" s="1"/>
  <c r="O7" i="6" l="1"/>
  <c r="P7" i="6" s="1"/>
  <c r="O6" i="6"/>
  <c r="P6" i="6" s="1"/>
  <c r="P9" i="6" s="1"/>
  <c r="P8" i="6"/>
  <c r="O8" i="6"/>
  <c r="K86" i="5" l="1"/>
  <c r="J86" i="5"/>
  <c r="K170" i="4"/>
  <c r="J170" i="4"/>
  <c r="K36" i="3"/>
  <c r="J36" i="3"/>
  <c r="K186" i="2"/>
  <c r="J186" i="2"/>
  <c r="K49" i="1"/>
  <c r="J49" i="1"/>
</calcChain>
</file>

<file path=xl/sharedStrings.xml><?xml version="1.0" encoding="utf-8"?>
<sst xmlns="http://schemas.openxmlformats.org/spreadsheetml/2006/main" count="2096" uniqueCount="780">
  <si>
    <t>ID</t>
  </si>
  <si>
    <t>European Union funding</t>
  </si>
  <si>
    <t>Název projektu</t>
  </si>
  <si>
    <t>Popis projektu</t>
  </si>
  <si>
    <t>Description of operation</t>
  </si>
  <si>
    <t>Datum zahájení projektu</t>
  </si>
  <si>
    <t>Celkové způsobilé výdaje projektu</t>
  </si>
  <si>
    <t>Total Amounts of the Project</t>
  </si>
  <si>
    <t>Země</t>
  </si>
  <si>
    <t>Country</t>
  </si>
  <si>
    <t>Částka hrazená z fondů EU</t>
  </si>
  <si>
    <t>The operation finish date</t>
  </si>
  <si>
    <t>The operation start date</t>
  </si>
  <si>
    <t>Datum ukončení projektu</t>
  </si>
  <si>
    <t>CZ</t>
  </si>
  <si>
    <t>PL</t>
  </si>
  <si>
    <t>Příjemce</t>
  </si>
  <si>
    <t>Hlavní příjemce</t>
  </si>
  <si>
    <t>Ano</t>
  </si>
  <si>
    <t>Ne</t>
  </si>
  <si>
    <t>CZ.11.5.125/0.0/0.0/15_007/0000024</t>
  </si>
  <si>
    <t>CZ.11.5.125/0.0/0.0/15_007/0000020</t>
  </si>
  <si>
    <t>CZ.11.5.125/0.0/0.0/15_007/0000017</t>
  </si>
  <si>
    <t>CZ.11.5.125/0.0/0.0/15_007/0000014</t>
  </si>
  <si>
    <t>CZ.11.5.125/0.0/0.0/15_007/0000018</t>
  </si>
  <si>
    <t>CZ.11.5.125/0.0/0.0/15_007/0000019</t>
  </si>
  <si>
    <t>CZ.11.5.125/0.0/0.0/15_007/0000010</t>
  </si>
  <si>
    <t>CZ.11.5.125/0.0/0.0/15_007/0000011</t>
  </si>
  <si>
    <t>CZ.11.5.125/0.0/0.0/15_007/0000012</t>
  </si>
  <si>
    <t>CZ.11.5.125/0.0/0.0/15_007/0000015</t>
  </si>
  <si>
    <t>CZ.11.5.125/0.0/0.0/15_007/0000016</t>
  </si>
  <si>
    <t>CZ.11.5.125/0.0/0.0/15_007/0000021</t>
  </si>
  <si>
    <t>CZ.11.5.125/0.0/0.0/15_007/0000022</t>
  </si>
  <si>
    <t>CZ.11.5.125/0.0/0.0/15_007/0000023</t>
  </si>
  <si>
    <t>CZ.11.5.125/0.0/0.0/15_007/0000025</t>
  </si>
  <si>
    <t>Od zámku Frýdlant k zámku Czocha</t>
  </si>
  <si>
    <t>Zvýšení přeshraniční dostupnosti Písečná - Nysa</t>
  </si>
  <si>
    <t>CZ.11.5.125/0.0/0.0/15_007/0000027</t>
  </si>
  <si>
    <t>CZ.11.5.125/0.0/0.0/15_007/0000026</t>
  </si>
  <si>
    <t xml:space="preserve">CZ.11.3.119/0.0/0.0/15_005/0000051 </t>
  </si>
  <si>
    <t xml:space="preserve">CZ.11.3.119/0.0/0.0/15_005/0000048 </t>
  </si>
  <si>
    <t>Praktický program vzdělávání personálu rozvíjejícího nízkouhlíkové hospodářství v pohraničí</t>
  </si>
  <si>
    <t>Přeshraniční vzdělávání studentů zdravotnických oborů</t>
  </si>
  <si>
    <t>CZ.11.4.120/0.0/0.0/15_001/0000004</t>
  </si>
  <si>
    <t>Drugstop - přeshraniční spolupráce policejních jednotek v oblasti boje s drogovou kriminalitou</t>
  </si>
  <si>
    <t>Komenda Wojewódzka Policji we Wrocławiu</t>
  </si>
  <si>
    <t>Komenda Wojewódzka Policji w Katowicach</t>
  </si>
  <si>
    <t>Komenda Wojewódzka Policji w Opolu</t>
  </si>
  <si>
    <t>Krajské ředitelství policie Královéhradeckého kraje</t>
  </si>
  <si>
    <t>Krajské ředitelství policie Libereckého kraje</t>
  </si>
  <si>
    <t>Krajské ředitelství policie Pardubického kraje</t>
  </si>
  <si>
    <t>Krajské ředitelství policie Olomouckého kraje</t>
  </si>
  <si>
    <t>Krajské ředitelství policie Moravskoslezského kraje</t>
  </si>
  <si>
    <t>Poptávka a nabídka drog je obrovský společenský problém. Objevování stále nových omamných a psychotropních látek a také příliš malá informovanost veřejnosti o důsledcích jejich užívání, je výzvou pro policii a instituce, které se problematice drog věnují. Zvyšování povědomí místní veřejnosti, společná prevence a zvýšení efektivity objasňování (školením a moderním vybavením), bude mít vliv na posílení spolupráce mezi institucemi a veřejností.</t>
  </si>
  <si>
    <t>Moravskoslezský kraj</t>
  </si>
  <si>
    <t xml:space="preserve">Bezpečné pohraničí </t>
  </si>
  <si>
    <t>CZ.11.1.23/0.0/0.0/15_001/0000006</t>
  </si>
  <si>
    <t xml:space="preserve">Zajištění příslušně vysoké úrovně bezpečnosti je faktorem podmiňujícím rozvoj každého regionu. Má bezprostřední vliv nejen na situaci obyvatel dané oblasti, avšak také na hospodářskou a turistickou atraktivitu. 
Projekt je určen pro všechny záchranářské služby a subjekty působící v pohraničí. Takové komplexní řešení umožní zvýšení úrovně spolupráce a posílení celého systému bezpečnosti v pohraničí. </t>
  </si>
  <si>
    <t>Komenda Wojewódzka Państwowej Straży Pożarnej w Opolu</t>
  </si>
  <si>
    <t>Komenda Wojewódzka Państwowej Straży Pożarnej w Katowicach</t>
  </si>
  <si>
    <t>Komenda Wojewódzka Państwowej Straży Pożarnej we Wrocławiu</t>
  </si>
  <si>
    <t>Hasičský záchranný sbor Pardubického kraje</t>
  </si>
  <si>
    <t>Hasičský záchranný sbor Olomouckého kraje</t>
  </si>
  <si>
    <t>Hasičský záchranný sbor Moravskoslezského kraje</t>
  </si>
  <si>
    <t>Hasičský záchranný sbor Libereckého kraje</t>
  </si>
  <si>
    <t>Hasičský záchranný sbor Královéhradeckého kraje</t>
  </si>
  <si>
    <t>Beneficiaries</t>
  </si>
  <si>
    <t>Lead partner</t>
  </si>
  <si>
    <t>Kontrolní činnost Centrum - ČR-PR 2016-2018</t>
  </si>
  <si>
    <t>Projekt zajišťuje výkon kontroly prvního stupně pro projekty programu Interreg V-A Česká republika-Polsko 2014-2020 pro období 2016-2018 realizované na území České republiky. CENTRUM je institucí s bohatými zkušenostmi v oblasti kontroly příjemců pomoci, vykonávalo tzv. kontrolu 1. stupně pro předchozí projekt s názvem "Kontrolní činnost CRR ČR - OPPS ČR-Polsko 2011 - 2015"</t>
  </si>
  <si>
    <t>Centrum pro regionální rozvoj České republiky</t>
  </si>
  <si>
    <t>Ministerstvo pro místní rozvoj České republiky</t>
  </si>
  <si>
    <t>KAP Interreg V-A</t>
  </si>
  <si>
    <t>Propagace je důležitou součástí implementace Interreg V-A Česká republika - Polsko pro období 2015 - 2017 a je podmínkou pro dobrou spolupráci při realizaci společného programu s novými požadavky na kvalitu přeshraniční spolupráce.</t>
  </si>
  <si>
    <t>Aktivity JS Interreg V-A</t>
  </si>
  <si>
    <t>Předkládaný projekt na období 2015-2017 navazuje na předchozí tři projekty realizované v rámci TA OPPS ČR-PR 2007 -2013 - projekt reg.č. CZ.3.22/4.1.00/08.00315, projekt reg.č.CZ.3.22/4.1.00/10.02145  a projekt reg.č. CZ.3.22/4.1.00/13.03583 a zahrnuje náklady na činnosti potřebné k zajištění provozu JS a plnění jeho úkolů. Tyto činnosti budou zajištěny především formou personálních výdajů, věcných výdajů a služeb.</t>
  </si>
  <si>
    <t>Jako článek implementační struktury Programu bude Regionální subjekt - Moravskoslezský kraj vykonávat činnosti vyplývající z dokumentace Programu. Činnosti budou zahrnovat podporu žadatelů při přípravě a podání projektů, zajištění konzultací, poradenství, propagačních a informačních aktivit na Programu, spolupráci s Řídícím a Národním orgánem a dalšími subjekty v implementační struktuře Programu. Realizace aktivit bude zajištěna tak, aby napomohla úspěšnému čerpání prostředků z fondu EU.</t>
  </si>
  <si>
    <t>Podpora aktivit v rámci Programu Interreg V-A ČR - PR</t>
  </si>
  <si>
    <t>Województwo Śląskie/Urząd Marszałkowski Województwa Śląskiego</t>
  </si>
  <si>
    <t>Technická pomoc Interreg V-A ČR-PL</t>
  </si>
  <si>
    <t>V programovacím období 2014 - 2020 bude Pardubický kraj zapojen do implementační struktury programu Interreg V-A ČR-PL a bude plnit roli regionálního subjektu. Hlavní činností regionálního subjektu bude zajistit potenciálním žadatelů podporu při přípravě projektových záměrů a žádostí, propagace programu a plnění úkolů Řídícího orgánu programu - MMR ČR.</t>
  </si>
  <si>
    <t>Pardubický kraj</t>
  </si>
  <si>
    <t>Województwo Dolnośląskie - Urząd Marszałkowski Województwa Dolnośląskiego</t>
  </si>
  <si>
    <t xml:space="preserve">Olomoucký kraj je v období 2014-2020 zapojen do implementace programu INTERREG V-A Česká republika - Polsko a vykonává činnost Regionálního subjektu. Cílem Projektu technické pomoci je zvýšení absorpční kapacity Olomouckého kraje při čerpání finančních prostředků z Programu, přičemž aktivity projektu směřují především k žadatelům a příjemcům podpory v Olomouckém kraji, k jejich efektivnímu a včasnému informování o možnostech čerpání finanční prostředků. </t>
  </si>
  <si>
    <t>Projekt technické pomoci Olomouckého kraje v rámci INTERREG V-A Česká republika - Polsko</t>
  </si>
  <si>
    <t>Olomoucký kraj</t>
  </si>
  <si>
    <t>Województwo Opolskie</t>
  </si>
  <si>
    <t>V rámci implementační struktury programu bude Královéhradecký kraj plnit roli tzv. regionálního subjektu a bude zabezpečovat podporu potenciálním žadatelům, propagaci programu a plnění úkolů Řídícího orgánu programu MMR ČR.</t>
  </si>
  <si>
    <t>Technická pomoc pro Královéhradecký kraj - Interreg V-A ČR - Polsko</t>
  </si>
  <si>
    <t>Královéhradecký kraj</t>
  </si>
  <si>
    <t>Liberecký kraj jako regionální subjekt zajišťuje podpůrné aktivity v rámci implementačního procesu Programu Interrerg V-A ČESKÁ REPUBLIKA - POLSKO. Jedná se zejména o poradenskou a konzultační činnost, realizaci publicity a propagaci programu. Cílem tohoto projektu je personální a technické zajištění podpory potřebné ke kvalitnímu řízení a provádění programu.</t>
  </si>
  <si>
    <t>Liberecký kraj</t>
  </si>
  <si>
    <t>Technická pomoc Libereckého kraje v rámci Programu Interreg V-A ČESKÁ REPUBLIKA-POLSKO 2014-2021</t>
  </si>
  <si>
    <t>Technická pomoc Interreg V-A Česká republika - Polsko se zaměřuje na pomoc při efektivní realizaci Programu v průběhu celého období implementace. Slezské vojvodství vyšle k práci na Společném sekretariátu v Olomouci ve II. pololetí 2015 pracovníka Úřadu maršálka Slezského vojvodství za účelem zajištění plynulosti fungování a patřičné organizace práce Společného sekretariátu a řádné realizace Programu.</t>
  </si>
  <si>
    <t>Slezské vojvodství: pracovník JS - II. pololetí 2015</t>
  </si>
  <si>
    <t>Slezské vojvodství: Regionální subjekt/RKM - II. pololetí 2015</t>
  </si>
  <si>
    <t>V rámci projektu Technické pomoci Interreg V-A Česká republika-Polsko pracovníci Regionálního subjektu/Regionálního kontaktního místa budou provádět informační a propagační činnosti ve Slezském vojvodství. Díky těmto činnostem bude zajištěna především příslušná podpora pro potenciální příjemce Programu.</t>
  </si>
  <si>
    <t>JS Česká republika 2015-2016</t>
  </si>
  <si>
    <t>JS vznikl jako instituce s mezinárodním kolektivem zaměstnanců. Svými aktivitami by měl zdokonalit přeshraniční management Programu. Díky dvoujazyčnému pl-cz obsazení může spolupracovat se všemi institucemi zapojenými do implementace Programu na území Polska a ČR, což  by mělo mít ve výsledku vliv na zlepšení kvality služeb poskytovaných JS ve prospěch polských příjemců a mělo by přispět k prohloubení pl-cz spolupráce v rámci Programu a integraci podporovaného území.</t>
  </si>
  <si>
    <t>Województwo Dolnośląskie / Urząd Marszałkowski Województwa Dolnośląskiego</t>
  </si>
  <si>
    <t>CZ.11.5.125/0.0/0.0/15_007/0000013</t>
  </si>
  <si>
    <t>ImpIementace ČR 2015-2016</t>
  </si>
  <si>
    <t>Projekt předpokládá realizaci aktivit Regionálního subjektu ze strany Maršálkovského úřadu Dolnoslezského vojvodství, zejména z ročních Planů komunikačních aktivit. Jeho cílem je zajištění přístupu k plné informaci o Programu pro dolnoslezské a potenciální příjemce (informační, promoční, poradenské aktivity) a pro veřejnost. Je to důležité zejména s ohledem na územní rozlohu podporované oblasti v dolnoslezském vojvodství a značnou vzdálenost do JS v Olomouci.</t>
  </si>
  <si>
    <t>Měna: EUR</t>
  </si>
  <si>
    <t>Project Name</t>
  </si>
  <si>
    <t>Podpora procesu kontroly Programu Interreg VA Česká republika - Polsko ve ŚUW</t>
  </si>
  <si>
    <t>Slezský vojevoda realizuje úkoly národního kontrolora v Programu Interreg VA Česká republika - Polsko. Projekt  PT má zajistit nezbytné prostředky a podpořit realizaci aktivit, týkajících se kontroly, vyplývajících z předpisů Evropské unie, programových dokumentů Programu Interreg VA Česká republika - Polsko, národních předpisů a úkolů vyplývajících z Dohody s ministrem infrastruktury a rozvoje. Cílem projektu je zajištění správné funkce instituce národního kontrolora.</t>
  </si>
  <si>
    <t>Śląski Urząd Wojewódzki w Katowicach</t>
  </si>
  <si>
    <t>Realizace  INTERREG VA Česká republika-Polsko 2014-2020 v Opolské vojvodství</t>
  </si>
  <si>
    <t>V rámci projektu budou realizovány aktivity související s plněním úkolů národního kontrolora, pověřeného kontrolou vyúčtování projektů realizovaných v rámci programu Interreg V-A příjemci z Opolského vojvodství. Kontrolní činnosti zahrnují administrativní kontrolu výdajů vynaložených příjemcem a kontrolu na místě (v průběhu realizace projektu a v období jeho udržitelnosti).</t>
  </si>
  <si>
    <t>Opolski Urząd Wojewódzki - Wydział Infrastruktury i Nieruchomości</t>
  </si>
  <si>
    <t>Technická pomoc pro Kontrolora DUW (Dolnoslezský vojvodský úřad)</t>
  </si>
  <si>
    <t xml:space="preserve">Hlavním cílem projektu je vytvořit v Dolnoslezským vojvodským úřadu ve Vratislavi vhodnou technickou, sociální a administrativní podporu, která umožní řádné, efektivní, účinné a spolehlivé plnění úkolů Vojvodského úřadu, kterému je svěřena funkce Národního kontrolora v rámci Programu Interreg V-A Česká republika Polsko v období 2014-2020. </t>
  </si>
  <si>
    <t>Dolnośląski Urząd Wojewódzki we Wrocławiu</t>
  </si>
  <si>
    <t>Technická pomoc Opolského vojvodství v letech 2015-2016</t>
  </si>
  <si>
    <t xml:space="preserve"> V rámci projektu bude zajištěno efektivní řízení, implementace a čerpání prostředků z ERDF v rámci programu Interreg V-A ČR-Polsko v Opolském vojvodství a JS,a to v 2.polovině 2015 a v roce 2016.V období realizace projektu budou realizovány propagačně-informační aktivity týkající se Programu prováděné Regionálním kontaktním místem/Regionálním subjektem(RPK/RS),dále bude zajištěno delegování zaměstnance Maršálkovského úřadu Opolského vojvodství k výkonu práce ve Společném sekretariátu v Olomouci</t>
  </si>
  <si>
    <t>Zajištění činnosti Řídícího orgánu v rámci programu INTERREG V-A Česká republika - Polsko</t>
  </si>
  <si>
    <t>Projekt se zaměřuje na podporu efektivního řízení programu a zajištění čerpání prostředků EFRR po celé programové období 2014-2020. Konkrétní aktivity projektu: zajištění fungování řídících a implementačních struktur, vzdělávání a odborná příprava pracovníků zapojených do implementace, podpora žadatelů v práci s informačním systémem, zajištění publicity a propagace programu, příprava navazujícího programového období 2021+.</t>
  </si>
  <si>
    <t>Ministerstvo rozvoje Polské republiky</t>
  </si>
  <si>
    <t xml:space="preserve">V rámci projektu "Zajištění evaluací programu Interreg V-A ČR - Polsko" bude během programového období realizován sled interních, externích a smíšených evaluací, uložených evaluačním plánem programu. </t>
  </si>
  <si>
    <t>Zajištění evaluací programu Interreg V-A ČR - Polsko</t>
  </si>
  <si>
    <t>CZ.11.2.45/0.0/0.0/15_002/0000002</t>
  </si>
  <si>
    <t xml:space="preserve">Hlavním cílem projektu je zvýšení návštěvnosti společného příhraničního regionu Frýdlantska a jižní částí Dolního Slezska prostřednictvím vyššího využití potenciálu přírodních a kulturních zdrojů. Tato vyšší návštěvnost bude podpořena prostřednictvím kvalitní dopravní (silniční) infrastruktury a zvýšením dostupnosti příhraničního regionu. </t>
  </si>
  <si>
    <t>Krajská správa silnic Libereckého kraje, příspěvková organizace</t>
  </si>
  <si>
    <t>Województwo Dolnośląskie / Dolnośląska Służba Dróg i Kolei we Wrocławiu</t>
  </si>
  <si>
    <t>CZ.11.2.45/0.0/0.0/15_002/0000009</t>
  </si>
  <si>
    <t>Projekt řeší zlepšení podmínek pro rozvoj cestovního ruchu v příhraničním území Olomouckého kraje a Okresu Nysa prostřednictvím rekonstrukce silnic od obce Písečná přes Supíkovice po obec Velké Kunětice na straně české a okresních silnic od města Nysa přes obce Biala Nyska, Koperniki a Kijów do obce Sławniowice. Realizace projektu povede k rozvoji možností pro uplatnění podnikatelských aktivit zaměřených na poskytování služeb v cestovním ruchu.</t>
  </si>
  <si>
    <t>Powiat Nyski</t>
  </si>
  <si>
    <t xml:space="preserve">Cílem projektu je praktická odborná příprava polských a českých studentů a žáků, kteří po ukončení studia zůstávají v pohraničí,využívají dovednosti v oblasti řízení energií a rozvoje nízkouhlí hospodářství, přičemž pracují pro firmy i samosprávy v pohraničí. Projekt slouží ke zlepšování energetické bezpečnosti, kvality života a životního prostředí v pohraničí formou vzdělávacích akcí realizovaných při spolupráci partnerů z TRITIA, měst Cieszyn/Český Těšín a také energetickými firmami. </t>
  </si>
  <si>
    <t>TRIANON, z.s.</t>
  </si>
  <si>
    <t>Vysoká škola báňská - Technická univerzita Ostrava</t>
  </si>
  <si>
    <t>Wyższa Szkoła Biznesu w Dąbrowie Górniczej</t>
  </si>
  <si>
    <t>Karkonoska Państwowa Szkoła Wyższa w Jeleniej Górze</t>
  </si>
  <si>
    <t>Vyšší odborná škola zdravotnická a Střední zdravotnická škola Trutnov</t>
  </si>
  <si>
    <t>Cílem projektu je zvýšení prostupnosti pracovního trhu pro české a polské absolventy zdravotnických oborů na obou stranách hranice. Aktivity jsou zaměřeny na zvýšení kompetencí budoucích absolventů a na zlepšení jejich schopnosti pečovat o pacienty a klienty v příhraničním regionu. Uvedených cílů bude dosaženo prostřednictvím: * zahraničních stáží ve zdravot. a sociál. zařízeních; *porovnání obou zdravot. systémů, sdílení inovativních postupů a příkladů dobré praxe; *jazykového vzdělávání.</t>
  </si>
  <si>
    <t>Celkové výdaje:</t>
  </si>
  <si>
    <t>CZ.11.2.45/0.0/0.0/15_003/0000264</t>
  </si>
  <si>
    <t>Projekt Cesta kamene rozvijí potenciál cestovního ruchu v oblasti Podkrkonoší a Dolního Slezska prostřednictvím zpřístupnění kulturního a přírodního bohatství spojeného s tématikou kamene. Tohoto cíle bude dosaženo prostřednictvím sítě poznávacích okruhů a k němu vytvořenému zázemí a expozičních prostor v Hořicích a Strzegomi. Součástí projektu budou i renovace vybraných památek a propagace celého projektu a daného území, včetně využití moderních technologií.</t>
  </si>
  <si>
    <t>Cesta kamene</t>
  </si>
  <si>
    <t>Město Hořice</t>
  </si>
  <si>
    <t>Gmina Dobromierz</t>
  </si>
  <si>
    <t>Gmina Miasto Świdnica</t>
  </si>
  <si>
    <t>Gmina Strzegom</t>
  </si>
  <si>
    <t>Podzvičinsko, z. s.</t>
  </si>
  <si>
    <t>CZ.11.2.45/0.0/0.0/15_003/0000310</t>
  </si>
  <si>
    <t>Cykloregion Noworudsko-Radkovsko-Broumovsko</t>
  </si>
  <si>
    <t>MĚSTO BROUMOV</t>
  </si>
  <si>
    <t>Projekt se zaměřuje na nevyužitý potenciál společného kulturního dědictví regionu pro cestovní ruch. Jeho cílem je zvýšení návštěvnosti prostřednictvím zvýšení dostupnosti tohoto dědictví. Aktivity jsou zaměřeny na doplnění a propojení sítě cyklistických a turistických tras přes státní hranici a vybudování zázemí pro turisty. Tím dojde k propojení turistických atraktivit na obou stranách a k nárůstu cestovního ruchu v regionu.</t>
  </si>
  <si>
    <t>Gmina Miejska Nowa Ruda</t>
  </si>
  <si>
    <t>Gmina Nowa Ruda</t>
  </si>
  <si>
    <t>Gmina Radków</t>
  </si>
  <si>
    <t>Obec Křinice</t>
  </si>
  <si>
    <t>CZ.11.2.45/0.0/0.0/15_003/0000266</t>
  </si>
  <si>
    <t>AQUA MINERALIS GLACENSIS</t>
  </si>
  <si>
    <t>MĚSTO NÁCHOD</t>
  </si>
  <si>
    <t>Projekt řeší zpřístupnění potenciálu minerálních vod prostřednictvím revitalizace parků, souvisejících staveb, tak aby se dosáhlo přiblížení k turistům a následně se zvýšil hospodářský růst, růst zaměstnanosti Kladské oblasti, která má největší výskyt minerálních a léčivých pramenů. Hlavním cílem projektu je vytvoření Česko-polského lázeňského okruhu využívajícího potenciálu unikátních minerálních vod.</t>
  </si>
  <si>
    <t>Gmina Kudowa-Zdrój</t>
  </si>
  <si>
    <t>Gmina Miejska Duszniki Zdrój</t>
  </si>
  <si>
    <t>MĚSTO HRONOV</t>
  </si>
  <si>
    <t>CZ.11.2.45/0.0/0.0/15_003/0000299</t>
  </si>
  <si>
    <t>Naučnou stezkou k přírodním a historickým památkám</t>
  </si>
  <si>
    <t>OBEC SUCHÝ DŮL</t>
  </si>
  <si>
    <t>Městys Machov</t>
  </si>
  <si>
    <t>Podstatou projektu je přiblížit všem potenciálním i stávajícím návštěvníkům atraktivní kulturní a přírodní hodnoty regionu nacházející se na tzv. Vambeřické stezce. Tato cesta vedla nejkratšími polními cestami mezi Policí nad Metují a Slavným, dále přes Broumovské stěny do Studené Vody a přes státní hranice do Vambeřic. Tradice se intenzivně obnovuje a chybí zde kvalitní zázemí pro poutníky místní i turisty, jak na české, tak na polské straně. Realizací projektu dojde k obnovení tradice.</t>
  </si>
  <si>
    <t>CZ.11.2.45/0.0/0.0/15_003/0000287</t>
  </si>
  <si>
    <t>Gmina Paczków</t>
  </si>
  <si>
    <t>Paczkow a Javorník. Dvě města, jedna historie</t>
  </si>
  <si>
    <t>Projektové aktivity rozdělit na do následujících kategorií: doplnění nezbytné infrastruktury, která zpřístupní kulturní dědictví a umožní obsloužit zintenzivněný turistický ruch v rámci nového turistického produktu; vypracování a propagace společného turistického produktu Paczków a Javorník s názvem Dvě města, jedna kultura na základě dobudované přeshraniční infrastruktury a integrace nabídek určených různorodým cílovým skupinám</t>
  </si>
  <si>
    <t>Město Javorník</t>
  </si>
  <si>
    <t>CZ.11.2.45/0.0/0.0/15_003/0000288</t>
  </si>
  <si>
    <t>Festival zážitků</t>
  </si>
  <si>
    <t>BRANKA, o.p.s.</t>
  </si>
  <si>
    <t>Gmina Miejska Kłodzko</t>
  </si>
  <si>
    <t>Powiat Kłodzki</t>
  </si>
  <si>
    <t>Projekt reaguje na nevyužitý potenciál společného kulturního dědictví regionu Kladského pomezí pro cestovní ruch.Hlavní náplní projektu je realizace a propagace kampaně Festival zážitků cílící na zvýšení využití společného kulturního dědictví prostřednictvím zážitkového cestovního ruchu jako moderní a vyhledávané formy CR. Kampaní bude docíleno většího zapojení existujících atraktivit do CR a tím hlavního cíle projektu,tedy celkového zvýšení návštěvnosti a prodloužení pobytu návštěvníků regionu.</t>
  </si>
  <si>
    <t>Historické věže Kladského pomezí</t>
  </si>
  <si>
    <t>OBEC ORLICKÉ ZÁHOŘÍ</t>
  </si>
  <si>
    <t>CZ.11.2.45/0.0/0.0/15_003/0000326</t>
  </si>
  <si>
    <t xml:space="preserve">Gmina Bystrzyca Kłodzka </t>
  </si>
  <si>
    <t>Římskokatolická farnost Neratov</t>
  </si>
  <si>
    <t>Projekt využívá potenciál dnes veřejnosti nepřístupných významných kulturních památek nacházejících se v bezprostřední blízkosti hranice v oblasti Kladského pomezí a Bystřických hor- kostela sv. Jana Křtitele v Orlickém Záhoří, kostela Nanebevzetí Panny Marie  v Neratově a Kladské věže v Kladské Bystřici, a vytváří nový přeshraniční turistický produkt "4 věže" jako alternativu a doplnění nabídky existujících atraktivit zejména přírodního dědictví.</t>
  </si>
  <si>
    <t>CZ.11.2.45/0.0/0.0/15_003/0000303</t>
  </si>
  <si>
    <t>Toulky údolím Olše</t>
  </si>
  <si>
    <t>Muzeum Těšínska, příspěvková organizace</t>
  </si>
  <si>
    <t>Gmina Hażlach</t>
  </si>
  <si>
    <t>Díky realizaci projektu dojde ke zvýšení atraktivity oblasti pohraničí podél údolí řeky Olše  a to prostřednictvím doplnění chybějící infrastrukury a jejího propojení společnou trasou. Produktem projektu bude nová přeshraniční turistická nabídka založená na kulturním a přírodním dědictví údolí řeky Olše. Ačkoliv Olše nepatří svou délkou mezi nejdelší říční toky a měří pouhých 87 km, samotné její údolí  a samotná řeka představuje na dnešním polsko-českém pohraničí velký odkaz.</t>
  </si>
  <si>
    <t>CZ.11.2.45/0.0/0.0/15_003/0000271</t>
  </si>
  <si>
    <t>Naučná stezka Evropským městem Náchod - Kudowa-Zdroj</t>
  </si>
  <si>
    <t>V rámci projektu vznikne naučná stezka určená pro pěší i cykloturisty, spojující přímo centrum města Náchod s centrem Kudowy-Zdrój. Stezka bude vybavena interaktivními naučnými panely popisujícími přírodní a kulturní hodnoty Evropského města. Partneři provedou nezbytné investice potřebné k zajištění bezpečnosti a kvality celé stezky. K propagaci stezky a hodnot Evropského města bude sloužit kromě jiného internetová stránka, aplikace pro chytré telefony a letáky.</t>
  </si>
  <si>
    <t>CZ.11.2.45/0.0/0.0/15_003/0000328</t>
  </si>
  <si>
    <t>Slezské Beskydy - společné dědictví</t>
  </si>
  <si>
    <t>Gmina Brenna</t>
  </si>
  <si>
    <t>Projekt přispívá k řešení společných problému dvou venkovských obcí ležících v příhraničním regionu Slezských Beskyd  a zároveň rozvíjí jedinečný přírodně-kulturní potenciál této oblasti za účelem zvýšení návštěvnosti a rozvoje cestovního ruchu. V rámci projektu bude vytvořen nový turistický produkt nabízející turistům komplexní služby a aktivní zapojení do poznávání regionu. Zároveň dojde k vytvoření nových prvků zpřístupňujících území a zatraktivnění významných cílů cestovního ruchu.</t>
  </si>
  <si>
    <t>Obec Bystřice</t>
  </si>
  <si>
    <t>Ośrodek Promocji Kultury i Sportu Gminy Brenna</t>
  </si>
  <si>
    <t>CZ.11.2.45/0.0/0.0/15_003/0000279</t>
  </si>
  <si>
    <t>Šilheřovice a Krzyźanowice místo odpočinku a aktivity</t>
  </si>
  <si>
    <t>Tělovýchovná jednota Ostrava</t>
  </si>
  <si>
    <t>Cílem projektu je podpora turistického ruchu v šilheřovicko-krzyźanowické oblasti. Chceme prostřednictvím rekonstrukce a renovace významných historických památek, vytvořením společné naučné stezky a vybudováním důstojného zázemí pro turisty (Oranžerie a Vozovna) posílit zájem turistů a vytvořit poptávku po vícedenních návštěvách bývalého eichendorffského panství. Tím vytvořit ucelený kulturně-historický komplex s možností poznání přírodních atraktivit a sportovního vyžití.</t>
  </si>
  <si>
    <t>Krzyźanowice</t>
  </si>
  <si>
    <t>CZ.11.2.45/0.0/0.0/15_003/0000333</t>
  </si>
  <si>
    <t>Open Air Museum.Cieszyn.Český Těšín</t>
  </si>
  <si>
    <t>Miasto Cieszyn</t>
  </si>
  <si>
    <t>Město Český Těšín</t>
  </si>
  <si>
    <t>Městská knihovna Český Těšín</t>
  </si>
  <si>
    <t xml:space="preserve">Projekt rozšiřuje fyzické i společenské propojení dvou měst Českého Těšína a Cieszyna ležích bezprostředně na česko-polské hranici prostřednictvím vytvoření nového produktu cestovního ruchu - open air muzea založené na společné historii dříve jednotného města a jeho jedinečném kulturním a historickém potenciálu. </t>
  </si>
  <si>
    <t>CZ.11.2.45/0.0/0.0/15_003/0000304</t>
  </si>
  <si>
    <t>Rozvoj cestovního ruchu a geoturistiky v regionu Středních Sudet</t>
  </si>
  <si>
    <t>Společnost pro destinační management Broumovska o.p.s.</t>
  </si>
  <si>
    <t>Lokalna Organizacja Turystyczna Aglomeracja Wałbrzyska</t>
  </si>
  <si>
    <t>Cílem projektu je rozvoj CR a příprava podmínek pro zřízení Geoparku, který bude zasahovat území ČR a Polska. Území je vymezeno regiony, v nichž partneři projektu vyvíjejí činnost. Proto všichni tři partneři chtějí připravovat podmínky pro vznik Globálního geoparku UNESCO tím, že zpracují potřebné strategie, vytvoří webové stránky, vybudují lapidárium(muzeum) a budou téma využívat v marketingu uvnitř i vně regionu.</t>
  </si>
  <si>
    <t>CZ.11.2.45/0.0/0.0/15_003/0000331</t>
  </si>
  <si>
    <t>Železná cyklotrasa</t>
  </si>
  <si>
    <t>Gmina Godów</t>
  </si>
  <si>
    <t>Gmina Zebrzydowice</t>
  </si>
  <si>
    <t>Miasto Jastrzębie-Zdrój</t>
  </si>
  <si>
    <t>Obec Petrovice u Karviné</t>
  </si>
  <si>
    <t>Statutární město Karviná</t>
  </si>
  <si>
    <t>Mezi hlavní aktivity patří: doplnění infrastruktury pro cyklisty, která bude spojovat 5 partnerských obcí na obou stranách hranice ? budou vybudovány cyklostezky na nástech bývalých železničních tratí, budou vybudována odpočinková místa pro turisty, vytvoří se nová společná přeshraniční cyklistická síť, vyznačené přeshraniční trasy -Železná cyklotrasa- s didaktickými tabulemi v jazyce PL, CZ, ENG a pvrky přeshraničního geocatchingu napojeného na mobilní aplikaci.</t>
  </si>
  <si>
    <t>CZ.11.2.45/0.0/0.0/15_003/0000300</t>
  </si>
  <si>
    <t>Z tropů do tropů po česko polském pomezí</t>
  </si>
  <si>
    <t>Gmina Wałbrzych</t>
  </si>
  <si>
    <t>ZOO Dvůr Králové a.s.</t>
  </si>
  <si>
    <t>Cílem projektu je zvýšení turistické atraktivity valbřišského a královéhradeckého regionu větším využitím přírodního bohatství. Projekt je odpovědí na společný problém partnerů: nedostačující využití přírodních a kulturních zdrojů pro rozvoj oblasti a zvýšení počtu pracovních míst. V rámci projektu bylo naplánováno: modernizace objektů Palmiarni a ZOO Dvůr Králové, zavedení dobré praxe, společná marketingová kampaň.</t>
  </si>
  <si>
    <t>CZ.11.2.45/0.0/0.0/15_003/0000291</t>
  </si>
  <si>
    <t>ODRA A OLŠE BLÍŽE TURISTŮM I OBYVATELŮM POHRANIČÍ</t>
  </si>
  <si>
    <t>Město Bohumín</t>
  </si>
  <si>
    <t>Gmina Krzyżanowice</t>
  </si>
  <si>
    <t>Obec Šilheřovice</t>
  </si>
  <si>
    <t xml:space="preserve">Projekt má za cíl zvýšit turistickou atraktivitu pohraničí na území partnerských obcí Bohumína, Krzyżanowic a Šilheřovic, a to zejména podporou turistického ruchu prostřednictvím rozšíření nabídky služeb, možností trávení volného času pro všechny generace a podporou oblíbené cykloturistiky. Jde o propagaci přírodních atraktivit v podobě Přírodní památky Hraniční meandry Odry (Natura 2000), Vrbického jezera, zámeckého parku aj.  </t>
  </si>
  <si>
    <t>CZ.11.2.45/0.0/0.0/15_003/0000261</t>
  </si>
  <si>
    <t>Poznej Sudety na lyžích</t>
  </si>
  <si>
    <t>Bystrzyca Kłodzka</t>
  </si>
  <si>
    <t>Projekt je zaměřen na vyšší využití přírodního a kulturního bohatství centrální části Orlických a Bystřických hor. Cílů projektu bude dosaženo vybudováním osvětlených lyžařských běžecký okruhů na obou stranách hranice včetně parkovišť a zakoupením nezbytně nutné techniky. Dále budou upravovány lyžařské běžecké trasy, uspořádány mezinárodní běžecké závody a budou vydány propagační materiály.</t>
  </si>
  <si>
    <t>CZ.11.2.45/0.0/0.0/15_003/0000370</t>
  </si>
  <si>
    <t>Stowarzyszenie Rozwoju i Współpracy Regionalnej Olza</t>
  </si>
  <si>
    <t>Dolní oblast VÍTKOVICE, z.s.</t>
  </si>
  <si>
    <t>Moravian-Silesian Tourism, s.r.o.</t>
  </si>
  <si>
    <t>Hlavním cílem projektu je vytvoření společného turistického produktu založeného na rozvoji a propagaci postindustriálního dědictví H. Slezska a Těšínského Slezska jakožto jedinečného, přeshraničního turistického produktu. Zlepšení situace na přeshraničním trhu práce, která je spojená s obsluhou intenzivějšího cestovního ruchu. Adaptace postindustriálních objektů. Odstranění přeshraničních prostorových bariér, propojení postindustriálních elementů kulturního dědictví na obou stranách hranice.</t>
  </si>
  <si>
    <t>CZ.11.2.45/0.0/0.0/15_003/0000258</t>
  </si>
  <si>
    <t>Život psaný tradicí</t>
  </si>
  <si>
    <t>Agencja Rozwoju Regionalnego S.A.</t>
  </si>
  <si>
    <t>Sdružení obcí povodí Stonávky</t>
  </si>
  <si>
    <t xml:space="preserve">Atraktivní turistický region čelí problémům nezaměstnanosti a sociální migrace, turisté často volí jiné turistické cíle. Hlavním cílem projektu je proto posílit turistický potenciál regionu. Projekt zahrnuje použití řemesel a místních specifik ke zdůraznění atraktivit regionu. Aktivity a výstupy jsou: analýza regionu, propagační videa, mobilní aplikace, Řemeslný den a Festival, Stezka místního řemesla. </t>
  </si>
  <si>
    <t>CZ.11.2.45/0.0/0.0/15_003/0000332</t>
  </si>
  <si>
    <t>Kaj indži inači - u nas po našymu. Lidová kultura Těšínského Slezska</t>
  </si>
  <si>
    <t>Cieszyński Ośrodek Kultury "Dom Narodowy"</t>
  </si>
  <si>
    <t>Dům dětí a mládeže Český Těšín</t>
  </si>
  <si>
    <t>Cílem projektu je zvýšení turistické atraktivity na základě společné turistické nabídky budované okolo fenoménu těšínské lidové kultury. Za tímto účelem vznikne společné Centrum Folklóru Těšínského Slezska, které bude místem prezentace a koordinace turistického produktu založeného na lidové kultuře Těšínského Slezska.</t>
  </si>
  <si>
    <t>CZ.11.2.45/0.0/0.0/15_003/0000323</t>
  </si>
  <si>
    <t>Jizerky - ráj pro aktivní turisty</t>
  </si>
  <si>
    <t>JIZERKY PRO VÁS, obecně prospěšná společnost</t>
  </si>
  <si>
    <t>JIZERSKÁ, o.p.s.</t>
  </si>
  <si>
    <t>Stowarzyszenie Bieg Piastów</t>
  </si>
  <si>
    <t>Problém: Nedostatečné využití a docenění potenciálu přírodních a historických atraktivit méně známých oblastí Jizerských hor na obou stranách česko-polské hranice  
Aktivity: Vytvoření 22,5 km nových a rozšíření lyžařských běžeckých tras upravovaných rolbou o 80,5 km, vybudování osvětleného 1,5 km lyžařského okruhu v Příchovicích, společné akce pro návštěvníky, propagace 
Cíl: Přivedení návštěvníků do těchto oblastí prostřednictvim upravovaných lyžařských tratí, jejich vícedenní pobyt zde</t>
  </si>
  <si>
    <t>CZ.11.2.45/0.0/0.0/15_003/0000294</t>
  </si>
  <si>
    <t>Spojuje nás Bobr</t>
  </si>
  <si>
    <t>Gmina Lubawka</t>
  </si>
  <si>
    <t>Město Žacléř</t>
  </si>
  <si>
    <t>Realizace projektu je diktována nutností odpovědět na potřebu zvýšení cestovního ruchu na území partnerství. Zvýšení atraktivity cestovního ruchu bude možné díky využití endogenního potenciálu území Libovského sedla (Brama Lubawska) a Mikroregionu Žácleřsko a zintenzivněným aktivitám v oblasti propagace a společenské komunikace. Vznikne integrovaná infrastruktura cestovního ruchu, spojující přednosti životního prostředí přírodní a kulturního odkazu regionu.</t>
  </si>
  <si>
    <t>CZ.11.4.120/0.0/0.0/15_006/0000087</t>
  </si>
  <si>
    <t>Společný přístup k péči o Krkonošský národní park</t>
  </si>
  <si>
    <t>Správa Krkonošského národního parku</t>
  </si>
  <si>
    <t>Karkonoski Park Narodowy z siedzibą w Jeleniej</t>
  </si>
  <si>
    <t>Záměrem projektu je zefektivnit výkon správy. Pro rozhodovací činnosti usměrnění návštěvnosti bude zpracována socioekonomická studie návštěvnosti Krkonoš a následně dojde ke zpracování společné strategie péče o Krkonošský národní park, jež umožní efektivní spolupráci při plánování a dosažení společných postupů a stanovených cílů v oblasti ochrany přírody v regionu Krkonoš.</t>
  </si>
  <si>
    <t>CZ.11.4.120/0.0/0.0/15_006/0000085</t>
  </si>
  <si>
    <t>Hledáme své kořeny přírodní i kulturní</t>
  </si>
  <si>
    <t>Hranická rozvojová agentura, z.s.</t>
  </si>
  <si>
    <t>Gmina Kolonowskie</t>
  </si>
  <si>
    <t>Předmětem projektu je navázání a prohloubení spolupráce českých a polských škol prostřednictví realizace různorodých aktivit. Tyto aktivity představí zapojeným žákům a učitelům historii, tradice a zvyky zahraničních sousedů. Cílem projektu je předat si na mezinárodní úrovni příklady dobré praxe a přenést je do chodu vlastních škol. Učit žáky zapojených škol touze poznávání nových aktivit, nových tradic a zvyků a porozumění a chápání odlišných národů.</t>
  </si>
  <si>
    <t>CZ.11.4.120/0.0/0.0/15_006/0000118</t>
  </si>
  <si>
    <t>Společná česko - polská měření přeshraničního přenosu znečišťujících látek v ovzduší</t>
  </si>
  <si>
    <t>Bezpečnostně technologický klastr, z. s.</t>
  </si>
  <si>
    <t>Instytut Meteorologii i Gospodarki Wodnej - Państwowy Instytut Badawczy</t>
  </si>
  <si>
    <t>V příhraničních částech Moravskoslezského kraje a Slezského vojvodství je vážným společným problémem extrémně znečištěné ovzduší.Cílem projektu je navázat spolupráci mezi českými a polskými odbornými institucemi a zahájit speciální společná měření přeshraničního přenosu znečištění.Výstupem bude denní hodnota a směr tohoto přenosu. Výsledky se statisticky zpracují a zhodnotí v závěrečné studii. Budou významným zdrojem informací pro veřejnou správu a nevládní organizace pro návrhy řešení problému.</t>
  </si>
  <si>
    <t>CZ.11.4.120/0.0/0.0/15_006/0000058</t>
  </si>
  <si>
    <t>Společně kulturní!</t>
  </si>
  <si>
    <t>Partneři mikroregionu Noworudsko-Radkowsko-Broumovsko budou v letech 2016-2019 společně realizovat záměry orientované na rozvoj integrovaného místního společenství a rozvoj spolupráce místních institucí za účelem budování pocitu sounáležitosti se společným regionem. Kulturní instituce a místní sdružení čtyř partnerů - města Nowa Ruda, obce Nowa Ruda, města a obce Radków a města Broumov - v rámci projektu navážou spolupráci za účelem pořádání společných integračních akcí.</t>
  </si>
  <si>
    <t>CZ.11.4.120/0.0/0.0/15_006/0000062</t>
  </si>
  <si>
    <t>Zintenzivnění přeshraniční spolupráce městských policií v Karviné a Jastrzębie-Zdroju</t>
  </si>
  <si>
    <t>Projekt je zaměřen na zintenzivnění přeshraniční spolupráce městských policií v Karviné a Jastrzębie-Zdroju. Cílem projektu je navázání spolupráce městských policií a společné řešení problémů vyskytujících se po obou stranách hranice. Problémy tkví v příhraniční poloze obou měst a spočívají v nutnosti zvládat českého i polského klienta na obou stranách hranice. Prostředky jsou: jazykové kurzy, společné konference, workshop, film, technika pro komunikaci a značení kol.</t>
  </si>
  <si>
    <t>CZ.11.4.120/0.0/0.0/15_006/0000074</t>
  </si>
  <si>
    <t>TERDUMP Spolupráce VŠB-TUO/GIG Katowice na průzkumu hořících hald na obou stranách společné hranice</t>
  </si>
  <si>
    <t>Główny Instytut Górnictwa</t>
  </si>
  <si>
    <t>Meziinstitucionální spolupráce je zaměřena na společné monitorování a analýzu termicky aktivních odvalů a hald po těžbě uhlí v regionech Ostravska a Horního Slezska (PL). Na základě tohoto bude provedeno posouzení rizika z hlediska emise prachu a plynů, které zhoršují kvalitu ovzduší v příhraničních oblastech. Projekt vychází z doporučení a závěrů projektu CZ.3.22/1.2.00/12.03398 Hodnocení koncentrací PAU a těžkých kovů na povrchu odvalů a v okolí průmyslových podniků (PAHMET 2013-15).</t>
  </si>
  <si>
    <t>CZ.11.4.120/0.0/0.0/15_006/0000067</t>
  </si>
  <si>
    <t>JUDO SPOJUJE POHRANIČÍ</t>
  </si>
  <si>
    <t>KLUB ŚRODOWISKOWY JUDO AZS OPOLE</t>
  </si>
  <si>
    <t>JUDO ŽELEZO HRANICE, z.s.</t>
  </si>
  <si>
    <t xml:space="preserve">KLUB SPORTOWY POLONIA </t>
  </si>
  <si>
    <t>1. Judo club Baník Ostrava, z.s.</t>
  </si>
  <si>
    <t>Projekt zahrnuje rozšíření a prohloubení spolupráce mezi organizacemi - sportovními kluby prostřednictvím společného pořádání vzdělávacích a sportovních projektů pro mládež. Projektu se zúčastní celkem 4 partneři: 2 kluby z České republiky a 2 kluby z Polska. Dva z nich tj. 1 JC Baník Ostrava a KJ AZS Opole mají zkušenosti s realizací tohoto typu projektu a vyzvali, ke spolupráci další organizace z regionu : Judo Železo Hranice a KS Polonia Rybnik.</t>
  </si>
  <si>
    <t>CZ.11.4.120/0.0/0.0/15_006/0000095</t>
  </si>
  <si>
    <t>Nové perspektivy! Posílení potenciálu jako cesta k rozvoji spolupráce na polsko-českém pohraničí.</t>
  </si>
  <si>
    <t>Stowarzyszenie Rozwoju i Współpracy Regionalnej 'Olza'</t>
  </si>
  <si>
    <t>Regionální sdružení územní spolupráce Těšínského Slezska</t>
  </si>
  <si>
    <t>Projekt je reakcí na potřeby polských a českých samospráv Euroregionu Těšínské Slezsko(ERTS). Cílem projektu je posílení spolupráce mezi místními samosprávami polské a české strany ERTS, euroregionálními strukturami, státními a zahraničními partnerskými institucemi ERTS a jinými subjekty z obou stran hranice ve vybraných oblastech činnosti. K tomu poslouží tematické workshopy,  videokonference, exkurze a konference. Tyto činnosti budou podpořeny publikačními a propagačně informačními aktivitami.</t>
  </si>
  <si>
    <t>CZ.11.4.120/0.0/0.0/15_006/0000078</t>
  </si>
  <si>
    <t>Krkonošská kulturní setkání</t>
  </si>
  <si>
    <t>Jilemnicko - svazek obcí</t>
  </si>
  <si>
    <t>Gmina Karpacz</t>
  </si>
  <si>
    <t xml:space="preserve">Projekt je zaměřen na kulturní aktivity, na práci s dětmi a mládeží a taktéž na prezentaci celého regionu a  uchování jeho hodnot a tradic pro místní obyvatele i návštěvníky. Obsahem projektu je v průběhu 3 let realizovat 16 kulturních akcí, uměleckých dílen a festivalu a opatření zaměřených na propagaci projektu a jeho aktivit pro 5 definovaných cílových skupin. Projekt navazuje na stávající funkční partnerství a posiluje přeshraniční vazby. </t>
  </si>
  <si>
    <t>CZ.11.4.120/0.0/0.0/15_006/0000076</t>
  </si>
  <si>
    <t>Koncepce rozvoje přeshraniční cykloturistiky v polskočeském příhraničí</t>
  </si>
  <si>
    <t>Województwo Dolnośląskie-Instytut Rozwoju Terytorialnego</t>
  </si>
  <si>
    <t>ASOCIACE MĚST PRO CYKLISTY</t>
  </si>
  <si>
    <t>Nadace Partnerství</t>
  </si>
  <si>
    <t>Opolska Regionalna Organizacja Turystyczna</t>
  </si>
  <si>
    <t>Powiat Ząbkowicki</t>
  </si>
  <si>
    <t>REGION ORLICKO-TŘEBOVSKO</t>
  </si>
  <si>
    <t>Wrocławska Inicjatywa Rowerowa</t>
  </si>
  <si>
    <t>Cílem projektu je zahájení procesu implementace Koncepce dálkové cyklistické trasy se sítí přeshraničních cyklistických propojení, která byla vypracována v rámci projektu, což bude možné díky zahájení široce pojaté přeshraniční spolupráce mezi samosprávami a neziskovými organizacemi v Polsku a České republice. V rámci realizace projektu se očekává také nárůst zájmu o cyklistiku, zvýšení povědomí o vytváření atraktivních turistických nabídek pro cyklisty a zlepšení spolupráce a koexistence místního obyvatelstva. Zapojení subjektů veřejné administrativy, neziskových organizací a místních komunit je nezbytné pro získání celostních výsledků přeshraniční spolupráce.</t>
  </si>
  <si>
    <t>CZ.11.4.120/0.0/0.0/15_006/0000099</t>
  </si>
  <si>
    <t>Poznejme se více</t>
  </si>
  <si>
    <t>Obec Lánov</t>
  </si>
  <si>
    <t>Miasto Szklarska Poręba</t>
  </si>
  <si>
    <t>Náplní projektu je společná realizace sportovních a kulturních aktivit. Realizace projektu přispěje ke zvýšení intenzity a prohloubení spolupráce institucí a komunit na různých úrovních společenského života v příhraničním regionu a posílení sounáležitosti obyvatelstva Sudet se svým územím (domovem). Při společných setkáních dojde k vytvoření nových mezilidských kontaktů a trvalých partnerství a k vzájemnému poznání jazyka i kultury.</t>
  </si>
  <si>
    <t>CZ.11.4.120/0.0/0.0/15_006/0000088</t>
  </si>
  <si>
    <t>Společné vzdělávání pracovníků Správy KRNAP a KPN II</t>
  </si>
  <si>
    <t xml:space="preserve">Projekt vyplývá z neustálé potřeby zvyšování kvalifikace a odbornosti pracovníků. Nutnost společných postupů při péči o Krkonoše vede oba partnery ke společné péči o odbornou přípravu, kvalifikaci a rozvoj zaměstnanců. Výměnné stáže a odborná školení v různých problematikách přenesou dobré zkušenosti z ochrany o přírodu. Významný prvkem projektu je zvyšování jazykových znalostí češtiny a polštiny. </t>
  </si>
  <si>
    <t>CZ.11.4.120/0.0/0.0/15_006/0000082</t>
  </si>
  <si>
    <t>Alternativa bez hranic - workshopy a prezentace</t>
  </si>
  <si>
    <t>Jeleniogórskie Centrum Kultury</t>
  </si>
  <si>
    <t>Alternativa pro kulturu</t>
  </si>
  <si>
    <t>Společenský dům Jilm</t>
  </si>
  <si>
    <t>Aktivizace komunit sousedních zemí založena na spolupráci 3 kulturních organizací na základě společného pořádání a aktivní účasti v cyklu uměleckých workshopů a prezentací, realizovaných v oblasti hudby, řemesel, divadla, fotografie a tance. Realizace projektu prohloubí vazby mezi partnery, díky čemuž vznikne PL-CZ síť spolupracujících kulturních subjektů. Díky projektu dojde k prolomení barier mezi obyčejnými lidmi ?účastníky.</t>
  </si>
  <si>
    <t>CZ.11.4.120/0.0/0.0/15_006/0000093</t>
  </si>
  <si>
    <t>Přeshraniční Město Dětí</t>
  </si>
  <si>
    <t>Sudecka Izba Przemysłowo-Handlowa w Świdnicy</t>
  </si>
  <si>
    <t>Krajská hospodářská komora Královéhradeckého kraje</t>
  </si>
  <si>
    <t xml:space="preserve">Přeshraniční Město dětí je projekt přímo směrovaný na děti a jejich rodiče z obou stran hranice. Mladí účastníci projektu poznají život dospělých, jako je spoření a plánování výdajů. Rodiče budou moci průběžně sledovat postupy svých svěřenců. Synergickým efektem bude průběžná spolupráce polských a českých podnikatelů, samospráv, nestátních organizací a mezinárodního dobrovolnictví. </t>
  </si>
  <si>
    <t>CZ.11.4.120/0.0/0.0/15_006/0000086</t>
  </si>
  <si>
    <t>Boleslavec - Vrchlabí - aktivní přeshraniční spolupráce muzeí</t>
  </si>
  <si>
    <t>Muzeum Ceramiki</t>
  </si>
  <si>
    <t>Realizace projektu vytvoří model přeshraniční spolupráce pro subjekty zabývající se kulturou na polsko-českém pohraničí na příkladu spolupráce Muzea keramiky a Krkonošského muzea Vrchlabí v oblasti popularizace zvyků a řemeslných tradic. Cíle bude dosaženo organizací společných aktivit kulturní tradice pohraničí pro cílové skupiny na obou stranách hranice.</t>
  </si>
  <si>
    <t>CZ.11.4.120/0.0/0.0/15_006/0000054</t>
  </si>
  <si>
    <t>Propagace spolupráce v Euroregionu Glacensis</t>
  </si>
  <si>
    <t>Stowarzyszenie Gmin Polskich Euroregionu Glacensis</t>
  </si>
  <si>
    <t>Euroregion Pomezí Čech, Moravy a Kladska - Euroregion Glacensis</t>
  </si>
  <si>
    <t>Euroregion Glacensis vznikl v roce 1996. Cílem realizace takových aktivit projektu, jako je vydání publikace shrnující spolupráci v EG a uspořádání konference, je ukázat, čím je EG a jak vznikala a jak se za posledních 20 let rozvíjela přeshraniční spolupráce. Informační kampaň bude propagovat přeshraniční spolupráci a Euroregion, a také přispěje k rozvoji a zintenzívnění stávající spolupráce a povede k navázání nových partnerství.</t>
  </si>
  <si>
    <t>CZ.11.4.120/0.0/0.0/15_006/0000057</t>
  </si>
  <si>
    <t>Aktivní senior polsko-českého příhraničí</t>
  </si>
  <si>
    <t>Folklorní soubor Barunka, o. s. Česká Skalice</t>
  </si>
  <si>
    <t>Gmina Kędzierzyn - Koźle</t>
  </si>
  <si>
    <t>MĚSTO TRUTNOV</t>
  </si>
  <si>
    <t xml:space="preserve">Cílem projektu je předcházení marginalizaci seniorů a změna stereotypního vnímaní starších osob jako pasivních vytvořením příhraniční sítě spolupracujících subjektů českých a polských samosprávních jednotek, jim podřízených institucí a nevládních organizací zodpovědných za lokální politiku ve věcech seniorů, navázáním spolupráce seniorů samotných pomocí konferencí, kurzů, poradenství, integračních setkání a také vytvořením a administrací internetového portálu věnovaného starším osobám. </t>
  </si>
  <si>
    <t>CZ.11.4.120/0.0/0.0/15_006/0000060</t>
  </si>
  <si>
    <t>Společnými aktivitami za lepším partnerstvím</t>
  </si>
  <si>
    <t>Město Ústí nad Orlicí</t>
  </si>
  <si>
    <t>Gmina Bystrzyca Kłodzka</t>
  </si>
  <si>
    <t xml:space="preserve">Předkládaný projekt si klade za cíl zvýšit intenzitu a prohloubit a rozšířit spolupráci institucí, komunit i občanů partnerských měst na různých platformách života. Aktivity projektu jsou zaměřeny na několik cílových skupin: pracovníky úřadů, žáky základních škol, členy hasičských sborů, pěveckých sborů, seniory a obyvatele partnerských měst a blízkého okolí. Při společných akcích dojde k vytvoření nových mezilidských kontaktů a trvalých partnerství.  </t>
  </si>
  <si>
    <t>CZ.11.4.120/0.0/0.0/15_006/0000059</t>
  </si>
  <si>
    <t>Hodnocení zdrojů a rizik spojených s invazními druhy rostlin v přhraniční oblasti</t>
  </si>
  <si>
    <t>GIG - Główny Instytut Górnictwa w Katowicach</t>
  </si>
  <si>
    <t>Projekt se týká spolupráce mezi institucemi v oblasti ochrany biologické rozmanitosti přírodních ekosystémů v příhraničních oblastech a zvýšení povědomí místních obyvatel a místních samospráv o problematice spojené s výskytem invazních druhů v návaznosti na směrnici UNEP/CBD/COP/12/L.5 INVASIVE/ALIEN/SPECIES. Bude vyvinuta Strategie hodnocení zdrojů a rizik rostlin pro obce  v česko-polském pohraničí. Výsledky a závěry projektu budou implementovány mezi obyvateli a veřejnými institucemi.</t>
  </si>
  <si>
    <t>30.6.201</t>
  </si>
  <si>
    <t>CZ.11.4.120/0.0/0.0/15_006/0000080</t>
  </si>
  <si>
    <t>Kultura a spolupráce se vyplatí nám všem</t>
  </si>
  <si>
    <t>Gmina Pieszyce</t>
  </si>
  <si>
    <t>Město Nová Paka</t>
  </si>
  <si>
    <t>OBEC BOHUSLAVICE NAD METUJÍ</t>
  </si>
  <si>
    <t xml:space="preserve">V předchozím programovacím období byla zahájena aktivní polsko-česká spolupráce, jejíž základy umožňují evaluaci a využití potenciálu, který nám dává příhraniční území. V projektu je naplánována řada kulturních a propagačních aktivit, které přispějí k dalšímu vzájemnému poznávání s občany partnerských obcí, kteří budou moci čerpat z multikulturnosti regionu a mít zájem o udržování stálých kontaktů. Společně chceme podpořit rozvoj spolupráce a naplnit vytýčené cíle.  </t>
  </si>
  <si>
    <t>CZ.11.4.120/0.0/0.0/15_006/0000098</t>
  </si>
  <si>
    <t>Pod jednou střechou 2</t>
  </si>
  <si>
    <t>Město Meziměstí</t>
  </si>
  <si>
    <t>Mieroszowskie Centrum Kultury</t>
  </si>
  <si>
    <t>Projekt řeší vzájemnou spolupráci mezi obyvateli měst Meziměstí a Mieroszów. V průběhu realizace projektu se plánuje uspořádání sportovních, turistických, společenských a kulturních akcí. Výsledkem této spolupráce bude navázaní nových a upevnění stávajících kontaktů mezi oběma partnery, kteří spolu realizují 2. projekt obdobného charakteru. Zlepší se spolupráce obou institucí a otevře se nová platforma pro spolupráci institucí a organizací z obou stran hranice.</t>
  </si>
  <si>
    <t>CZ.11.4.120/0.0/0.0/15_006/0000097</t>
  </si>
  <si>
    <t>INSPIR - intenzivní spolupráce sítí institucí regionů</t>
  </si>
  <si>
    <t>Region Panda, z. s.</t>
  </si>
  <si>
    <t>Fundacja Inicjatyw Regionalnych i Międzynarodowych</t>
  </si>
  <si>
    <t>Cílem projektu je propojit 12 sítí neziskových organizací (akvaristů, divadelních ochotnických souborů, kapel, skautských organizací, včelařů, zahrádkářů, cukrářů, modelářů, řezbářů, šachistů, fotografů a chovatelů, případně jiných). Aktivitami budou vydávání tištěného časopisu INSPIR a setkání zástupců jednotlivých organizací těchto sítí, vydávání NEWSLETTERU INSPIR a zřízení webových stránek. Časopis bude distribuován po obou stranách hranice.</t>
  </si>
  <si>
    <t>CZ.11.4.120/0.0/0.0/15_006/0000071</t>
  </si>
  <si>
    <t>Síť hospodářského rozvoje česko-polského příhraničí</t>
  </si>
  <si>
    <t>Karkonoska Agencja Rozwoju Regionalnego S.A.</t>
  </si>
  <si>
    <t>Izba Gospodarcza "Śląsk"</t>
  </si>
  <si>
    <t>Krkonoše - svazek měst a obcí</t>
  </si>
  <si>
    <t>Okresní hospodářská komora v Jablonci nad Nisou</t>
  </si>
  <si>
    <t>Cílem projektu je zvýšení intenzity spolupráce za účelem socio-ekonomického rozvoje česko-polského příhraničí. Předpokládá se vytvoření sítě spolupráce na bázi 5 přeshraničních pracovních skupin: pro hospodářský rozvoj a obnovitelné energie, pro regionální produkty, pro podnikání, pro regionální rozvoj a cestovní ruch, pro pracovní mobilitu. Tato inovativní struktura umožní rozvíjení přeshraničních kontaktů a řešení problémů vyskytujících se v příhraničním území.</t>
  </si>
  <si>
    <t>CZ.11.4.120/0.0/0.0/15_006/0000119</t>
  </si>
  <si>
    <t>Centrum společných aktivit - kooperační síť samospráv a NNO partnerských měst</t>
  </si>
  <si>
    <t>Město Jeseník</t>
  </si>
  <si>
    <t>Gmina Nysa</t>
  </si>
  <si>
    <t>Městská kulturní zařízení Jeseník, příspěvková organizace</t>
  </si>
  <si>
    <t>Miejska i Gminna Biblioteka Publiczna w Nysie</t>
  </si>
  <si>
    <t>Cílem projektu je vytvoření trvalé přeshraniční kooperační sítě sdružující samosprávy Jeseníku, Nysy a  aktivní formální (NNO) a neformální skupiny v rámci podpory občanské aktivity, která přispěje ke vzájemnému poznávání a porozumnění. Díky tomuto tyto organizace získají know-how v oblasti řízení, mentorování, prezentování, mezinárodní spolupráce a dostanou specifické zázemí umožňující jim rozvíjet se v rámci Centra společných aktivit v Jeseníku a Nyse.</t>
  </si>
  <si>
    <t>CZ.11.4.120/0.0/0.0/15_006/0000094</t>
  </si>
  <si>
    <t>EURO-IN.NET. Rozvíjení a posilování partnerství Polsko-česko-slovenského EuroInstitutu</t>
  </si>
  <si>
    <t>Institut EuroSchola, o.s.</t>
  </si>
  <si>
    <t>Cílem projektu je rozvíjet a posilovat partnerství mezi samosprávami, euroregiony, vysokými školami, vzdělávacími a poradenskými, jakož i výzkumnými institucemi a nevládními organizacemi zaměřených na přeshraniční problematiku, v rámci prací spojených se zřízením ESUS Polsko-česko-slovenského EuroInstitutu.  Uspokojuje tímto potřeby Polska, České republiky a Slovenska, a využívá synergií v oblasti řízení a podporuje řešení společných problémů a poskytování přeshraničních veřejných služeb.</t>
  </si>
  <si>
    <t>CZ.11.4.120/0.0/0.0/15_006/0000101</t>
  </si>
  <si>
    <t>Oživení historie měst Svitavy a Strzelin</t>
  </si>
  <si>
    <t>Středisko kulturních služeb města Svitavy</t>
  </si>
  <si>
    <t>Strzeliński Ośrodek Kultury</t>
  </si>
  <si>
    <t>Realizace projektu napomůže řešit nerozvinutý potenciál v oblasti kultury obou partnerů. Aktivity projektu partnerů spočívají v setkávání a prezentaci amatérských umělců různých žánrů. Na společných vystoupeních ve Svitavách i ve Strzelině se představí pěvecké sbory, žáci ZUŠ, dechové orchestry a rockové kapely, divadelní soubory, fotografové a výtvarníci. Cílem projektu je navázat nové přátelské vztahy a odbourávat sociálně-ekonomické bariéry.</t>
  </si>
  <si>
    <t>CZ.11.4.120/0.0/0.0/15_006/0000120</t>
  </si>
  <si>
    <t>Synergie - integrace společnosti a institucí pohraničí Godowa a Petrovic u K.</t>
  </si>
  <si>
    <t xml:space="preserve">Cílem projektu je vytvoření společné přeshraniční platformy pro spolupráci se širokým záběrem zahrnující samosprávy obcí Godów a Petrovice u Karviné, jejich organizační jednotky a rovněž aktivní organizace a skupiny občanského života, které budou sloužit lepší integraci místních komunit obou obcí. Prostřednictvím realizace projektu dojde ke společenské přeshraniční integraci, vzájemnému poznávání se, seznamování se s kulturou a tradicemi při zapojení místních komunit z obou stran hranice. </t>
  </si>
  <si>
    <t>CZ.11.5.125/0.0/0.0/15_007/0000512</t>
  </si>
  <si>
    <t>V rámci projektu Technické pomoci Interreg V-A Česká republika-Polsko "Slezské vojvodství: Regionální subjekt/RKP/2016", pracovníci Regionálního subjektu/Regionálního kontaktního místa budou provádět informační a propagační činnosti ve Slezském vojvodství. Díky těmto činnostem bude zajištěna především příslušná podpora pro potenciální žadatelé/příjemce Programu.</t>
  </si>
  <si>
    <t>Catering Service Marzena Czachora, Tomasz Machnicki</t>
  </si>
  <si>
    <t>CZ.11.5.125/0.0/0.0/15_007/0000513</t>
  </si>
  <si>
    <t>Technická pomoc Interreg V-A Česká republika - Polsko se zaměřuje na pomoc při efektivní realizaci Programu v průběhu celého období implementace. V souladu s tím Slezské vojvodství vyšle k práci na Společném sekretariátu v Olomouci ve 2016 pracovníka Úřadu maršálka Slezského vojvodství za účelem zajištění plynulosti fungování a patřičné organizace práce Společného sekretariátu a řádné, a efektivní realizace Programu.</t>
  </si>
  <si>
    <t>Podpora Národního orgánu při realizaci úkolů souvisejících s koordinací Programu Interreg V-A ČR-PR</t>
  </si>
  <si>
    <t>JS Česká republika 2017</t>
  </si>
  <si>
    <t>ImpIementace ČR 2017</t>
  </si>
  <si>
    <t>Approval date</t>
  </si>
  <si>
    <t>Datum schválení projektu</t>
  </si>
  <si>
    <t xml:space="preserve">CZ.11.5.125/0.0/0.0/15_007/0000694 </t>
  </si>
  <si>
    <t>CZ.11.5.125/0.0/0.0/15_007/0000695</t>
  </si>
  <si>
    <t>CZ.11.5.125/0.0/0.0/15_007/0000714</t>
  </si>
  <si>
    <t>Cílem projektu je vytvoření funkčních struktur zajišťujících efektivní řízení a zavádění Programu vyjádřené mimo jiné zaručením efektivního využívání prostředků z EFRR. Budou realizovány aktivity podporující efektivitu práce Národního orgánu: zajištění fungování kanceláře a jeho pracovníků, řádného průběhu Programu (poradenství, monitoring), organizace a účast na setkáních, informačně-propagační činnost, ukončení Programu v akruálním programovacím období a příprava dalšího.</t>
  </si>
  <si>
    <t>Ministerstwo Rozwoju Rzeczpospolitej Polskiej</t>
  </si>
  <si>
    <t>Ministerstvo pro místní rozvoj</t>
  </si>
  <si>
    <t>Fond mikroprojektů 2014-2020  v Euroregionu Silesia - administrace</t>
  </si>
  <si>
    <t>CZ.11.4.120/0.0/0.0/16_018/0000503</t>
  </si>
  <si>
    <t>Fond mikroprojektů (FM) představuje specifický pružný nástroj pro realizaci nejmenších projektů programu. Funkci Správce FM bude v souladu se schváleným programovým dokumentem na vymezeném území vykonávat Euroregion Silesia, tvořený na CZ straně sdružením Euroregion Silesia - CZ a na PL straně Stowarzyszeniem Gmin Dorzecza Górnej Odry. Z FM budou financovány malé neinvestiční i drobné investiční projekty v rámci tří prioritních os programu: 2, 3 a 4.</t>
  </si>
  <si>
    <t>Euroregion Silesia - CZ</t>
  </si>
  <si>
    <t>Stowarzyszenie Gmin Dorzecza Górnej Odry</t>
  </si>
  <si>
    <t>CZ.11.4.120/0.0/0.0/16_018/0000504</t>
  </si>
  <si>
    <t>Fond mikroprojektů 2014-2020  v Euroregionu Silesia - ADMINISTRACJA</t>
  </si>
  <si>
    <t>CZ.11.2.45/0.0/0.0/16_014/0000735</t>
  </si>
  <si>
    <t>CZ.11.2.45/0.0/0.0/16_014/0000745</t>
  </si>
  <si>
    <t xml:space="preserve">Zlepšení dopravní dostupnosti Orlických a Bystřických hor </t>
  </si>
  <si>
    <t>Zlepšení dopravní dostupnosti Broumovska a Kladsko - valbřišského regionu</t>
  </si>
  <si>
    <t>CZ.11.2.45/0.0/0.0/16_014/0000752</t>
  </si>
  <si>
    <t>Zlepšení přeshraniční dostupnosti polsko - českého příhraničí v oblasti Stolových hor</t>
  </si>
  <si>
    <t>CZ.11.2.45/0.0/0.0/16_014/0000769</t>
  </si>
  <si>
    <t>CZ.11.2.45/0.0/0.0/16_014/0000774</t>
  </si>
  <si>
    <t>Přeshraniční dostupnost Hanušovice-Stronie Śląskie</t>
  </si>
  <si>
    <t>Zlepšení dostupnosti turistických atraktivit v oblasti masivu Sněžníka I.</t>
  </si>
  <si>
    <t>Realizace projektu přispěje ke zvýšení endogenního potenciálu území, zvýší se dostupnost k přírodním a kulturním zdrojům Orlických hor a části Kladského regionu. Zlepšením dopravní dostupnosti cílové oblasti se navýší počet turistů a v součinnosti s tím se podpoří zaměstnanost především v odvětví turistiky regionálního hospodářství. Zahrnuje rekonstrukce komunikací:
Rokytnice-Říčky-Orl. Záhoří;  celková délka rekonstrukce 17,270 km
Spalona - Nowa Bystrzyca - Bystrzyca Klodzka; celková délka rekonstrukce na polské straně bude činit - 14,858 km.</t>
  </si>
  <si>
    <t>Województwo Dolnośląskie</t>
  </si>
  <si>
    <t>V rámci projektu byla naplánovaná modernizace regionálních a lokálních silničních úseků po obou stranách hranice, za účelem zvýšení turistické atraktivity polsko-českého příhraničí v oblasti Broumovského výběžku a wałbrzysko-kłodzkého regionu. Zlepšení dopravní přístupnosti cílových oblastí projektu bude faktorem ovlivňujícím zvýšení  počtu turistů navštěvujících tuto oblast, a nepřímo také zvýšení zaměstnanosti v tomto sektoru lokální ekonomiky. Zahrnuje rekonstrukce komunikací: 
Broumov - Meziměstí - st. hranice
Broumov - Skibin
Tlumaczów - Ścinawka Srednia
Ścinawka Średnia - Gorzuchów</t>
  </si>
  <si>
    <t>V rámci projektu byla naplánována modernizace úseků regionálních komunikací na obou stranách hranice s cílem zlepšit atraktivitu turistické oblasti Český-polské hranici v regionu Stolových hor. Zlepšením silniční dostupnosti cílových oblastí dotčených projektem bude ukazatelem, který bude mít vliv na zvýšení počtu turistů navštěvujících oblast, a tím dojde i ke zvýšení zaměstnanosti v tomto odvětví místního hospodářství. Zahrnuje rekonstrukce komunikací: 
Petrovičky - Vysoká Srbská - Machov
Bezděkov nad Metují - Vysoká Srbská - Machov 
Ostrá Góra - Karlów
Naroznik -Szczytna
Naroznik -Duszniki-Zdrój</t>
  </si>
  <si>
    <t>Projekt řeší zvýšení návštěvnosti příhraničního území prostřednictvím lepšího využití potenciálu přírodních a kulturních zdrojů. Realizací projektu dojde ke zlepšení podmínek pro rozvoj cestovního ruchu v příhraničním území Olomouckého kraje a Okresu Kladsko rekonstrukcí silnic II/446 od Hanušovic až po křižovatku se silnicí III/44649 na straně české a okresní silnice č.3230D od obce Stronie Ślaskie přes Bolesławów - Nowa Morawa ke státní hranici na straně polské.</t>
  </si>
  <si>
    <t>V rámci předkládaného projektu dojde k modernizaci dvou úseků silnic v česko-polském pohraničí - konkrétně silnice III/04314 v úseku spojujícím silnice I/11 a I/43 na české straně a silnice VS č. 392 v úseku Stronie Śląskie - Czarna Góra (Černá Hora) - Idzików na polské straně. Díky této modernizaci bude významně zvýšena dostupnost četných turistických atrakcí v oblasti, v čele s hojně navštěvovanými skiareály Červená Voda (ČR) a Czarna Góra (PR).</t>
  </si>
  <si>
    <t>CZ.11.3.119/0.0/0.0/16_021/0000739</t>
  </si>
  <si>
    <t>Zvyšování jazykové kompetence budoucích absolventů na přeshraničním trhu práce</t>
  </si>
  <si>
    <t>Univerzita Palackého v Olomouci</t>
  </si>
  <si>
    <t>CZ.11.2.45/0.0/0.0/16_021/0000760</t>
  </si>
  <si>
    <t>Kulturní a přírodní dědictví pro rozvoj Polsko-Českého pohraničí 'Společné dědictví'</t>
  </si>
  <si>
    <t>Dolnośląska Organizacja Turystyczna</t>
  </si>
  <si>
    <t>Cílem projektu je rozšíření jazykových kompetencí budoucích absolventů za účelem zvýšení jejich šance na uplatnění na PL-CZ přeshraničním trhu práce. Cíle bude dosaženo realizací řady soudržných a logicky propojených aktivit (např.příprava komplexních didaktických podpor a jejich distribuce na podporovaném území skrz moderní technologie).Vzdělávací program je kompatibilní s požadavky Společného evropského referenčního rámce pro jazyky (úroveň A2, B1).</t>
  </si>
  <si>
    <t>Pedagogické centrum pro polské národnostní školství Český Těšín</t>
  </si>
  <si>
    <t>Uniwersytet Wroclawski</t>
  </si>
  <si>
    <t>Destinační společnost Východní Čechy</t>
  </si>
  <si>
    <t>Jeseníky - Sdružení cestovního ruchu</t>
  </si>
  <si>
    <t>Regionální rada rozvoje a spolupráce se sídlem v Třinci</t>
  </si>
  <si>
    <t>Stowarzyszenie Region Beskidy w Bielsku- Białej</t>
  </si>
  <si>
    <t>Stowarzyszenie Rozwoju i Współpracy Regionalnej "Olza"</t>
  </si>
  <si>
    <t>Střední Morava - Sdružení cestovního ruchu</t>
  </si>
  <si>
    <t>Postindustriální dědictví příhraničí</t>
  </si>
  <si>
    <t>CZ.11.1.23/0.0/0.0/16_023/0000899</t>
  </si>
  <si>
    <t>Modernizace zařízení a vzájemné pomoci při mimořádných událostech v Orlických a Bystřických horách</t>
  </si>
  <si>
    <t>CZ.11.1.23/0.0/0.0/16_023/0000905</t>
  </si>
  <si>
    <t>Posílení bezpečnosti společného příhraničí v oblasti Jelenohorské kotliny, Jizerských hor a Krkonoš</t>
  </si>
  <si>
    <t>Obec Deštné v Orlických horách</t>
  </si>
  <si>
    <t>Gmina Międzylesie</t>
  </si>
  <si>
    <t>Powiat Jeleniogórski</t>
  </si>
  <si>
    <t>Miasto Jelenia Góra</t>
  </si>
  <si>
    <t>CZ.11.1.23/0.0/0.0/16_023/0000900</t>
  </si>
  <si>
    <t>Společnými silami proti živelným pohromám</t>
  </si>
  <si>
    <t>Obec Otovice</t>
  </si>
  <si>
    <t>Gmina Mieroszów</t>
  </si>
  <si>
    <t>CZ.11.1.23/0.0/0.0/16_023/0001055</t>
  </si>
  <si>
    <t>Společné řízení specifických rizik v regionu Jeseník - Nysa</t>
  </si>
  <si>
    <t>Gmina Głuchołazy</t>
  </si>
  <si>
    <t>CZ.11.1.23/0.0/0.0/16_023/0000896</t>
  </si>
  <si>
    <t>READY TO HELP - systém společné ochrany hraničních obcí v Euroregionu Silesia</t>
  </si>
  <si>
    <t>Gmina Krzanowice</t>
  </si>
  <si>
    <t>Obec Hať</t>
  </si>
  <si>
    <t>Obec Píšť</t>
  </si>
  <si>
    <t>Obec Chuchelná</t>
  </si>
  <si>
    <t>Obec Strahovice</t>
  </si>
  <si>
    <t>Obec Rohov</t>
  </si>
  <si>
    <t>Obec Sudice</t>
  </si>
  <si>
    <t>CZ.11.1.23/0.0/0.0/16_023/0000897</t>
  </si>
  <si>
    <t>Společně proti povodni</t>
  </si>
  <si>
    <t>Komenda Miejska Państwowej Straży Pożarnej w Jastrzębiu-Zdroju</t>
  </si>
  <si>
    <t>CZ.11.1.23/0.0/0.0/16_023/0000906</t>
  </si>
  <si>
    <t>Posílení přeshraniční akceschopnosti a zvyšování kompatibility v řešení mimořádných událostí</t>
  </si>
  <si>
    <t>Město Jablunkov</t>
  </si>
  <si>
    <t>Obec Bukovec</t>
  </si>
  <si>
    <t>Gmina Istebna</t>
  </si>
  <si>
    <t>CZ.11.5.125/0.0/0.0/15_007/0001104</t>
  </si>
  <si>
    <t>Slezské vojvodství: Regionální subjekt/RKP/2017</t>
  </si>
  <si>
    <t>Województwo Śląskie / Urząd Marszałkowski Województwa Śląskiego</t>
  </si>
  <si>
    <t>CZ.11.5.125/0.0/0.0/15_007/0001105</t>
  </si>
  <si>
    <t>Realizace projektů Technické pomoci V-A Česká republika - Polsko se soustředí zejména na efektivní pomoc při realizaci programu po celou dobu implementačního období. V souvislosti s výše uvedeným Województwo Śląskie deleguje na r. 2017 do Společného sekretariátu v Olomouci zaměstnance Urzędu Marszałkowskiego Województwa Śląskiego za účelem zajištění správné činnosti Společného sekretariátu, jak i rovněž řádné a efektivní realizace Programu.</t>
  </si>
  <si>
    <t xml:space="preserve">Slezské vojvodství: Pracovník JS/2017 </t>
  </si>
  <si>
    <t>V rámci projektu Technické pomoci Interreg V-A Česká republika - Polsko "Slezské vojvodství: Regionální subjekt /RPK/2017r.", zaměstnanci Regionálního subjektu/Regionálního kontaktního místa budou v rámci Programu v województwie śląskim realizovat informačně propagační činnosti. Díky těmto činnostem bude zaručená dostačující podpora pro potencionální žadatele/příjemce Programu a také pro instituce implementující Program.</t>
  </si>
  <si>
    <t>Projekt zvyšuje přeshraniční připravenosti záchranných složek a orgánů krizového řízení pro řešení mimořádných událostí a krizových situací. Hlavními cíli projektu jsou společná multikriteriální analýza specifických rizik v regionu a jejich přeshraniční dopad, tvorba společné plánovací dokumentace, vytvoření informačního systému pro sdílení informací mezi orgány krizového řízení v zájmové oblasti a bude doplněna chybějící speciální technika. V rámci projektu budou zorganizována dvě cvičení.</t>
  </si>
  <si>
    <t>Cílem projektu je posílení akceschopnosti jednotek dobrovolných hasičů v příhraničním území, kterým protéká řeka Olše, při řešení mimořádných událostí, zvláště při požárech, bleskových povodních, přívalových deštích, větrných smrštích, prostřednictvím zkvalitnění přeshraničního spojení a komunikace jednotek hasičů a krizových štábů na obou stranách hranice, pořízením vozidel, které zvýší přeshraniční akceschopnost jednotek při řešení mimořádných událostí a krizových situací.</t>
  </si>
  <si>
    <t xml:space="preserve">V rámci projektu  budou zpracovány společné poplachové plány umožňující standardní povolávání jednotek požární ochrany ve prospěch druhé strany. Významnou aktivitou je organizace společné odborné přípravy a výcviků. Technické výcviky budou zaměřeny zejména na činnosti související s odstraňováním následků extrémních klimatických jevů a událostí vzniklých v příčinné souvislosti s těmito událostmi a jevy. Projektřeší v rámci investičních aktivit doplnění vybavení jednotek požární ochrany o speciální techniku a prostředky umožňující řešit zejména výše uvedené mimořádné události.  Realizace Krizového centra vytvoří optimální podmínky pro provádění odborné přípravy v oblasti krizového řízení. </t>
  </si>
  <si>
    <t>V rámci projektu budou realizovány následující aktivity:
- školení a společná cvičení jednotek požární ochrany
- nákup požární a záchranářské techniky
- nákup protipovodňového čidla a jeho napojení na stávající systém
- propagační materiály</t>
  </si>
  <si>
    <t xml:space="preserve">Projekt je zaměřen na modernizaci zařízení a vzájemné pomoci při mimořádných událostech v Orlických a Bystřických horách. Partneři společně vytvoří systém informování, pro usnadnění komunikace zasahujících osob bude vydán česko-polský kapesní slovníček pro hasiče, bude zakoupena speciální strojová technika a proběhnou společná cvičení a školení na obou stranách hranice. </t>
  </si>
  <si>
    <t>Projekt je zaměřen na zvýšení přeshraniční akceschopnosti při řešení mimořádných událostí a krizových situací, se zaměřením na povodně. Realizací projektu jednotliví partneři nakoupí techniku pro zvládání povodňových stavů, která se bude navzájem doplňovat a bude tak tvořit 1 celek. Technika bude uzpůsobena přeshraničnímu nasazení, které vychází z příhraniční polohy partnerů a vodních toků na jejich území.</t>
  </si>
  <si>
    <t xml:space="preserve">Hlavním cílem projektu je podpora 22 požárních jednotek dobrovolných hasičů (7 CZ a 15 PL) prostřednictvím zlepšení technického zázemí a akceschopnosti těchto jednotek a vytvoření systému společné ochrany na území hraničních obcí Euroregionu Silesia. "Systémem společné ochrany" se v tomto případě myslí propojení 2 národních záchranných systémů na úrovni dobrovolných složek, které jsou v obou zemích nedílnou součástí těchto systémů. Toto umožní zvýšit skutečnou akceschopnost záchranných složek na obou stranách hranice. Cílem projektu je zároveň příprava těchto jednotek ke společným zásahům při požárech a jiných živelných pohromách v pohraničí. Odborná společná příprava jednotek dobrovolných hasičůzvýší připravenost k provádění přeshraničních zásahů. 
</t>
  </si>
  <si>
    <t>SEZNAM PŘÍJEMCŮ STANDARDNÍCH PROJEKTŮ PROGRAMU  INTERREG V-A ČESKÁ REPUBLIKA - POLSKO: PRIORITNÍ OSA 1: SPOLEČNÉ ŘÍZENÍ RIZIK</t>
  </si>
  <si>
    <t>SEZNAM PŘÍJEMCŮ STANDARDNÍCH PROJEKTŮ PROGRAMU  INTERREG V-A ČESKÁ REPUBLIKA - POLSKO: PRIORITNÍ OSA 2: ROZVOJ POTENCIÁLU PŘÍRODNÍCH A KULTURNÍCH ZDROJŮ PRO PODPORU ZAMĚSTNANOSTI</t>
  </si>
  <si>
    <t>SEZNAM PŘÍJEMCŮ STANDARDNÍCH PROJEKTŮ PROGRAMU  INTERREG V-A ČESKÁ REPUBLIKA - POLSKO: PRIORITNÍ OSA 3: VZDĚLÁNÍ A KVALIFIKACE</t>
  </si>
  <si>
    <t>SEZNAM PŘÍJEMCŮ STANDARDNÍCH PROJEKTŮ PROGRAMU  INTERREG V-A ČESKÁ REPUBLIKA - POLSKO: PRIORITNÍ OSA 4: SPOLUPRÁCE INSTITUCÍ A KOMUNIT</t>
  </si>
  <si>
    <t>SEZNAM PŘÍJEMCŮ STANDARDNÍCH PROJEKTŮ PROGRAMU  INTERREG V-A ČESKÁ REPUBLIKA - POLSKO: PRIORITNÍ OSA 5: TECHNICKÁ ASISTENCE</t>
  </si>
  <si>
    <t>Alokace prioritní osy:</t>
  </si>
  <si>
    <t>Zastřešující projekty fondů mikroprojektů</t>
  </si>
  <si>
    <t>Informace o schválených mikroprojektech naleznete na webových stránkách jednotlivých Euroregionů, které Fondy mikroprojektů spravují: Nisa, Glacensis, Praděd, Silesia, Těšínské Slezsko, Beskydy</t>
  </si>
  <si>
    <t xml:space="preserve">1. Marketinkové aktivity: Vypracovaní společné vizualizace projektu; Vytvoření www stránek; ON-LINE TV; Propagační materiály - tištěné = leták o pohraničí (imageový), brožura s informacemi o mikroregionech, Katalog tematických turistických tras, Informační materiály v turistických objektech společně se stojany; Mobilní aplikace; Propagace na veletrzích / propagačních akcích; Geohra; QR kódy; Fam / Press Trip; Turistické noviny pohraničí a online matketing; 2. Vytváření společných tematických značkových Stezek kulturní 
a přírodovědné turistiky: Studie potenciálu – Vytváření společných tematických značkových Stezek kulturní a přírodovědné turistiky; Mapování turistického potenciálu na území česko-polského pohraničí z hlediska požadavků dostupného cestovního ruchu; 3. Budování sítě spolupráce: Zahajovací a závěrečná konference; Study Tour po podporovaném území pro partnery projektu
</t>
  </si>
  <si>
    <t>CZ.11.3.119/0.0/0.0/16_022/0001150</t>
  </si>
  <si>
    <t>Spolupráce UO a UHK rozšiřující možnosti uplatnění absolventů na přeshraničním trhu práce</t>
  </si>
  <si>
    <t>Uniwersytet Opolski</t>
  </si>
  <si>
    <t>Z.11.3.119/0.0/0.0/16_022/0001153</t>
  </si>
  <si>
    <t>Inovace vzdělávání pro posílení uplatnitelnosti absolventů v ekoturistice</t>
  </si>
  <si>
    <t>CZ.11.3.119/0.0/0.0/16_022/0001154</t>
  </si>
  <si>
    <t>CZ.11.3.119/0.0/0.0/16_022/0001155</t>
  </si>
  <si>
    <t>Zvýšení uplatnitelnosti českých a polských absolventů technických oborů</t>
  </si>
  <si>
    <t>Společná cesta k podnikavosti na školách</t>
  </si>
  <si>
    <t>CZ.11.3.119/0.0/0.0/16_022/0001157</t>
  </si>
  <si>
    <t>Přeshraniční vzdělávání žáků technických oborů</t>
  </si>
  <si>
    <t>CZ.11.3.119/0.0/0.0/16_022/0001159</t>
  </si>
  <si>
    <t>Společnou přípravou na česko-polský trh práce</t>
  </si>
  <si>
    <t>Hotelová škola Vincenze Priessnitze a Obchodní akademie Jeseník</t>
  </si>
  <si>
    <t>Vyšší odborná škola a Střední průmyslová škola Jičín</t>
  </si>
  <si>
    <t>Okresní hospodářská komora Liberec</t>
  </si>
  <si>
    <t>Univerzita Hradec Králové</t>
  </si>
  <si>
    <t>Plánované aktivity: 1)Skripta pro plánovaná školení v jazyce polském, českém a anglickém (odborná terminologie EU) budou sloužit všem studentům zařazeným do inovačního programu zaměřeného na radiační ochranu, průmyslovou ekologii, technickou ochranu prostředí a matematické modelování rozptylu emisí. Budou tvořit základ pro zkoušky zvláštní odborné způsobilosti (ZOZ) v daném oboru. 
2)Společný výměnný program přednášek a exkurzí do odborných firem regionu. 4-denní výměnné studijní cesty vždy pro 20 studentů a 5 vyučujících (celkem 75 z CZ a 75 z PL).  Každý den pobytu 2 h přednášky experta z daného oboru a 6 h v odborných firmách (přednáška a exkurze s odborným výkladem). Navazují 2 týdny stáže v odborných firmách v domovské zemi (celkem v PL a v CZ 150 stáží).
3) Společný program výměnných přednášek expertů s navazujícími exkurzemi do odborných firem regionu. Pro skupiny 25 studentů (celkem 75 z PL a 75 z CZ) bude realizován 40 h kurz (celkem 10 h z každé oblasti, 4 h přednášky experti z partnerské země a 6 h výuky povedou významní odborníci z regionu ve vlastních specializovaných firmách zaměřený na základy znalostí vyžadované u ZOZ. (2 h přednáška a 4 h exkurze s odborným výkladem).
4) Výměnné stáže ve specializovaných firmách. Plánované jsou 30 denní stáže pro vybrané studenty (9 studentů PL a 6 studentů CZ), kde jsou požadovány od pracovníků náročné ZOZ. (letní semestry 2018, 2019 a 2020. Doplní teoretické znalosti studentů získané na univerzitách o praktické dovednosti. 5) Inovace výuky. Na základě zkušeností s výukou ve společných kurzech budou inovovány nejméně čtyři vybrané předměty studijních programech na UHK a UO tak, aby studenti získali dobré základy pro následné kurzy a složení zkoušek ZOZ ve všech čtyřech odbornostech, kde chybí odborníci  na obou stranách hranice a nebáli se tak práci v těchto náročných profesích přijímat.</t>
  </si>
  <si>
    <t>Ostravská univerzita</t>
  </si>
  <si>
    <t>Projekt je členěn na čtyři odborné  aktivity: 
1. Společná příprava specializovaných vzdělávacích programů projektovými týmy pro cílovou skupinu studenti terciárního vzdělávání, komunikace v rámci projektu a průběžná evaluace projektových aktivit, zahajovací odborný workshop, porady projektového týmu, závěrečný seminář; 
2. Jazykové vzdělávání (kurzy a vzdělávací bilingvní materiály) pro cílovou skupinu projektu. 
3. Společná realizace specializovaného vzdělávání, příprava kurzů a vzdělávacích materiálů se zapojením expertů z praxe, praktické stáže, příklady dobré praxe. 
4. Zapojení subjektů trhu práce do inovací terciárního vzdělávání ?  využívání praxí a stáží u terénních pracovníků v oblasti ekoturistiky pro zvyšování praktických kompetencí studentů, workshop.</t>
  </si>
  <si>
    <t>Powiat Bolesławiecki</t>
  </si>
  <si>
    <t>Powiat Lubański</t>
  </si>
  <si>
    <t>Powiat Zgorzelecki</t>
  </si>
  <si>
    <t>Střední odborná škola, Liberec</t>
  </si>
  <si>
    <t>Střední průmyslová škola strojní a elektrotechnická a Vyšší odborná škola, Liberec</t>
  </si>
  <si>
    <t>Střední průmyslová škola technická, Jablonec nad Nisou</t>
  </si>
  <si>
    <t>Střední zdravotnická škola, Turnov</t>
  </si>
  <si>
    <t xml:space="preserve">V projektu budou realizovány tyto aktivity: vzdělávání doktorandů, společné vzdělávací aktivity, příprava e-learningových kurzů, odborná spolupráce společných přeshraničních vědecko-výzkumných skupin, modernizace odborných laboratoří.
Ve vzdělávání doktorandů se uskuteční krátkodobý výzkumný pobyt 3 českých doktorandů v Polsku po dobu 2 měsíců a recipročně pobyt 6 doktorandů PL v ČR po dobu 1 měsíce. Dále bude probíhat rozšířené vzdělávání 2 českých doktorandů na VŠB-TUO a 2 polských doktorandů na PO po dobu trvání projektu. Ve spolupráci s Katedrou informatiky proběhne dlouhodobý výzkumný pobyt 2 doktorandů PO na VŠB-TUO. 
V rámci společných vzdělávacích aktivit se uskuteční 3 exkurze českých studentů v Polsku (každá exkurze pro 15 studentů) a 3 exkurze polských studentů v ČR (každá exkurze 15 studentů). Cílem exkurzí bude rozšíření programu výuky o doplňující informace z oblasti práce ve firmě, které zvýší odbornou znalost pro budoucí zaměstnání a seznámí studenty s aktuálními požadavky na trhu práce. V plánu jsou i workshopy a semináře v obou zemích.
V rámci přípravy e-learningových kurzů bude probíhat společná příprava dvou předmětů obou partnerů (2 české, 2 polské) v české, polské a anglické jazykové verzi.
Odborná spolupráce pracovních skupin bude probíhat formou společných setkání s cílem zvýšení kvality výuky doktorandů.
Při modernizaci odborných laboratoří bude nakoupeno vybavení tak, aby přispělo ke zvýšení dovedností budoucích absolventů. </t>
  </si>
  <si>
    <t>Politechnika Opolska</t>
  </si>
  <si>
    <t xml:space="preserve">TEORETICKÁ ČÁST VZDĚLÁVACÍHO PROGRAMU PRO PEDAGOGY - společné semináře - vzdělávací  modulární systém - 5 modulů pro česko-polské prostředí: podnikatelský záměr, dovednosti podnikatele, finanční řízení podniku a finanční gramotnost  podnikatele, legislativní a právní aspekty podnikání, zahraniční obchod a mobilita pracovní síly. Bude zakončeno zkouškou pro ověření  kompetencí - certifikát - celkem 10 setkání - 5 ve školním roce 18-19, 5 ve školním roce 19-20, 2x Boleslawiec, 2x Lubań, 2x Zgorzelec, 4x Liberec; PRAKTICKÁ ČÁST VZDĚLÁVACÍHO PROGRAMU PRO ŽÁKY - přenos vzdělávacího modulárního systému do praxe - založení a vedení FIRMIČEK na české i polské straně ERN, zakončeno zkouškou na ověření kompetencí - certifikát PODNIKATEL JUNIOR; RATING FIRMIČEK - 4 česko-polské mezinárodní mentorské dny k propojení teoretické a praktické roviny - pro rok 2018-19 a 2019-20 - kulatý stůl se zástupci firmiček a 4 mentorů (podle oborů) ze skutečných firem; UČEBNICE PODNIKAVOST NEZNÁ  HRANIC - Česko-polská metodická příručka, učebnice doplňující školský vzdělávací plán o vymezené kompetence určená i k přenosu do dalších škol v celém česko-polském pohraniční; SPOLEČNÁ ZÁVĚREČNÁ KONFERENCE - Liberec - určeno pro cca 200 osob, 100 z české strany a 100 z polské strany  
</t>
  </si>
  <si>
    <t>Powiat Świdnicki</t>
  </si>
  <si>
    <t xml:space="preserve">Příprava vzdělávacích kurzů: Pedagogové obou partnerských škol budou společně zpracovávat modulární vzdělávání kurz, který bude přenositelný na další školy. Vytvoření kurzu umožní přizpůsobení vzdělávacích programů škol potřebám přeshraničního trhu práce a zvýšení kvality vzdělávání. Vzdělávací moduly budou navázány na konkrétní kompetence vyplývající z reálných potřeb zaměstnavatelů (stavební část, elektroinstalace, automatizované řízení funkcí, využití PLC, bezdrátová komunikace, obnovitelné zdroje energie apod.).
Realizace společného vzdělávání : V projektu budeme realizovat společnou praktickou výuku. Využijeme moduly vytvořeného vzdělávacího kurzu. Absolventi kurzů si rozšíří portfolio kompetencí.
Spolupráce mezi školou a firmami Pro zlepšení kvalifikace absolventů technických oborů budeme využívat personální a technické zázemí firem. Odborníky z praxe zapojíme do společného vzdělávání prostřednictvím přednášek, specializovaná pracoviště firem využijeme pro praktická cvičení.
Zahajovací a závěrečná konference
</t>
  </si>
  <si>
    <t xml:space="preserve">Aktivity realizované v rámci projektu zahrnují:
1.Jazykové vzdělávání studentů zahrnující výuku jazyků obou partnerských zemí, jehož základem bude týdenní jazykový kurz, na kterém se studenti seznámí s obecnými základy, elementy a pravidly obou jazyků. Výuka bude zaměřena na praktickou oblast a odbornou terminologii z oblasti gastronomie, služeb cestovního ruchu a také na konverzace. Součástí kurzu budou také reálie daného regionu. Výstupem bude vytvoření slovníku s nejpoužívanějšími obraty pro využití při rozhovorech s hosty a také recepty národních kuchyní obou zemí. 
2.Odborné kurzy pro studenty - praktická teoretická příprava studentů na praxi, v rámci které budou realizovány kurzy: baristický, sommeliérský, barmanský a kurz zaměřený na českou regionální kuchyni (česká strana). Dále kurzy carvingu, relaxačních technik v lázeňských objektech, animátora volného času a polské regionální kuchyně (polská strana). Obě strany zajistí certifikované kurzy, které povedou specialisté daného oboru. Studenti budou mít možnost ke zdokonalení své kvalifikace skrze nové vědomosti a dovednosti, které by nezískali během klasické výuky ve škole. 
3. Odborné praxe v gastronomických zařízeních a zařízeních pro turisty v obou regionech. Dvoutýdenní stáže studentů v oblasti, kde působí partneři projektu. Praxe budou probíhat v reálném čase a místě a za skutečného provozu. Praxe navazují na teoretickou odbornou přípravu a vědomosti získané skrze účast na kurzech. Dojde k praktickému využití nabytých vědomostí studentů. Nové zkušenosti se budou týkat také konkrétních pracovních pozic, práce v týmu, obsluhy zařízení a nových technologií. Jednou z klíčových kompetencí je také výuka jazyka a profesionálního chování v průběhu stáže. </t>
  </si>
  <si>
    <t>Miasto Opole</t>
  </si>
  <si>
    <t>CZ.11.4.120/0.0/0.0/16_026/0001063</t>
  </si>
  <si>
    <t>Bezpečné a kvalitní potraviny na obou stranách hranic</t>
  </si>
  <si>
    <t>Státní zemědělská a potravinářská inspekce</t>
  </si>
  <si>
    <t>CZ.11.4.120/0.0/0.0/16_026/0001064</t>
  </si>
  <si>
    <t>CZ.11.4.120/0.0/0.0/16_026/0001067</t>
  </si>
  <si>
    <t>Žijeme spolu</t>
  </si>
  <si>
    <t>Sdružení obcí Orlicko</t>
  </si>
  <si>
    <t>CZ.11.4.120/0.0/0.0/16_026/0001066</t>
  </si>
  <si>
    <t>Partner Krkonošského národního parku</t>
  </si>
  <si>
    <t>Stolní tenis bez hranic</t>
  </si>
  <si>
    <t>Sportovní klub stolního tenisu Liberec, z.s.</t>
  </si>
  <si>
    <t>CZ.11.4.120/0.0/0.0/16_026/0001070</t>
  </si>
  <si>
    <t>Akcent@net</t>
  </si>
  <si>
    <t>Institut EuroSchola, z.ú.</t>
  </si>
  <si>
    <t>CZ.11.4.120/0.0/0.0/16_026/0001071</t>
  </si>
  <si>
    <t>Okno do pohraničí</t>
  </si>
  <si>
    <t>ČESKÁ TELEVIZE</t>
  </si>
  <si>
    <t>CZ.11.4.120/0.0/0.0/16_026/0001074</t>
  </si>
  <si>
    <t>Města Trutnov a Świdnica společně pro byznys</t>
  </si>
  <si>
    <t>CZ.11.4.120/0.0/0.0/16_026/0001075</t>
  </si>
  <si>
    <t>i-AIR REGION</t>
  </si>
  <si>
    <t>Sdružení pro rozvoj Moravskoslezského kraje z.s.</t>
  </si>
  <si>
    <t>CZ.11.4.120/0.0/0.0/16_026/0001078</t>
  </si>
  <si>
    <t>Východní Krkonoše a Lubawská brána žijí kulturou a sportem</t>
  </si>
  <si>
    <t>CZ.11.4.120/0.0/0.0/16_026/0001080</t>
  </si>
  <si>
    <t>Společně pro rozvoj aglomerací" (Agglomerations4Borderlands)</t>
  </si>
  <si>
    <t>Stowarzyszenie Aglomeracja Opolska</t>
  </si>
  <si>
    <t>CZ.11.4.120/0.0/0.0/16_026/0001082</t>
  </si>
  <si>
    <t>Brána do světa sbírek</t>
  </si>
  <si>
    <t>Muzeum Českého ráje v Turnově, příspěvková organizace</t>
  </si>
  <si>
    <t>CZ.11.4.120/0.0/0.0/16_026/0001083</t>
  </si>
  <si>
    <t>Náš svět hudby</t>
  </si>
  <si>
    <t>Městské informační a kulturní středisko Krnov</t>
  </si>
  <si>
    <t>CZ.11.4.120/0.0/0.0/16_026/0001084</t>
  </si>
  <si>
    <t>Jak zachraňujete u vás?</t>
  </si>
  <si>
    <t>Pogotowie Ratunkowe w Jeleniej Górze</t>
  </si>
  <si>
    <t>CZ.11.4.120/0.0/0.0/16_026/0001085</t>
  </si>
  <si>
    <t>Přeshraniční spolupráce mezi FN v Ostravě a WSS Nr 2 w Jastrzębiu-Zdroju</t>
  </si>
  <si>
    <t>Wojewódzki Szpital Specjalistyczny Nr 2 w Jastrzębiu-Zdroju</t>
  </si>
  <si>
    <t>CZ.11.4.120/0.0/0.0/16_026/0001087</t>
  </si>
  <si>
    <t>GECON - Geologická příhraniční kooperační síť</t>
  </si>
  <si>
    <t>Geopark Ralsko o.p.s.</t>
  </si>
  <si>
    <t>CZ.11.4.120/0.0/0.0/16_026/0001090</t>
  </si>
  <si>
    <t xml:space="preserve">Aktuálně ve vyhlášených výzvách: </t>
  </si>
  <si>
    <t>Společně řešíme problémy</t>
  </si>
  <si>
    <t>Europejskie Ugrupowanie Współpracy Terytorialnej NOVUM z o.o.</t>
  </si>
  <si>
    <t>CZ.11.4.120/0.0/0.0/16_026/0001091</t>
  </si>
  <si>
    <t>Dopad znečištění ovzduší na zdravotní stav obyvatelstva v česko-polském příhraničí</t>
  </si>
  <si>
    <t>INSTYTUT CERAMIKI I MATERIAŁÓW BUDOWLANYCH</t>
  </si>
  <si>
    <t>CZ.11.4.120/0.0/0.0/16_026/0001092</t>
  </si>
  <si>
    <t>Biomasa travních porostů jako obnovitelný zdroj energie - Biodiverzita-Biomasa-Bioplyn</t>
  </si>
  <si>
    <t>Výzkumný ústav rostlinné výroby, v. v. i.</t>
  </si>
  <si>
    <t>CZ.11.4.120/0.0/0.0/16_026/0001098</t>
  </si>
  <si>
    <t>Už i hudba nás spojuje - posilujeme svou identitu a tradice v příhraničí</t>
  </si>
  <si>
    <t>CZ.11.4.120/0.0/0.0/16_026/0001099</t>
  </si>
  <si>
    <t>SPORTEM A TANCEM KE ZDRAVÍ</t>
  </si>
  <si>
    <t>Marendi, z.s.</t>
  </si>
  <si>
    <t>Obec Bělotín</t>
  </si>
  <si>
    <t>CZ.11.4.120/0.0/0.0/16_026/0001096</t>
  </si>
  <si>
    <t>Český Těšín/Cieszyn INEurope</t>
  </si>
  <si>
    <t>Cílem je navázat spolupráci českého a polského dozorového orgánu v oblasti dozoru nad bezpečností a kvalitou potravin. Dílčím cílem je seznámit se přístupy partnera ke kontrolním aktivitám a  způsobem implementace právních předpisů ES. Partneři budou v rámci projektu usilovat o výměnu know-how a informací o přístupech, metodách, postupech a nástrojích kontroly. Dalším dílčím cílem je navázat kontakty a vazby mezi pracovníky dozorových orgánů a vytvořit síť kontaktů s využitím v budoucnu.</t>
  </si>
  <si>
    <t xml:space="preserve"> Główny Inspektorat Jakości Handlowej Artykułów Rolno - Spożywczych </t>
  </si>
  <si>
    <t xml:space="preserve">Projekt má tyto tři aktivity:
1) Zvýšení úrovně informací o přeshraniční spolupráce regionu Orlicko - Kladsko - aktivita zahrnuje realizaci společného profesního webu a tvorbu tiskovin pro komunikaci mezi partnery a dalšími profesními organizacemi v regionu a realizaci tiskovin a propagačních předmětů na podporu spolupráce partnerů s infocentry, touroperátory a regionálními producenty
2) Společná identita obyvatel regionu Orlicko - Kladsko - aktivita zahrnuje jazykové kurzy českého a polského jazyka, worshopy pro česká a polská infocentra a regionální výrobce, studytours v OHP a Polsku pro české/polské touroperátory a uspořádání konferencí
3) Posilování vazeb dětí a mládeže k regionu Orlicko Kladsko - aktivita zahrnuje studijní cesty pro děti a mládež a zástupce škol a zpracování osvětových učebnic o historii, přírodě a zeměpisu a učebnice regionální výuky.
Tyto klíčové aktivity byly vybrány v souladu s průzkumem potřeb v regionu Orlicko - Kladsko tak, aby byly zacíleny na co nejširší škálu cílových skupin. Aktivity budou naplňovány projektovými partnery ve vzájemné spolupráci a každý se bude podílet na jejich realizaci jak fyzicky tak finančně.
</t>
  </si>
  <si>
    <t>Orlické hory a Podorlicko, Zájmové sdružení právnických osob</t>
  </si>
  <si>
    <t>Zájmové sdružení právnických osob</t>
  </si>
  <si>
    <t xml:space="preserve">Oba partneři organizují informační osvětovou kampaň nejen k samotnému problému odpadků, ale i ke zvýšení obecného povědomí o Krkonoších. Správa KRNAP je nositelem intenzivní informační kampaně za použití různých forem aktivit (inzerce, sociální sítě atd.). KPN pro kampaň vytvoří animovaný film. Oba partneři budou vydávat časopisy se zaměřením na ochranu přírody a inovativně zajistí elektronický přístup. Prováděny budou i další propagační aktivity. Pro sběr odpadků budou pravidelně konány 2x ročně hromadné akce. K motivaci návštěvníků hor k individuálními úklidu bude vytvořena multimediální hra. Účastníkům bude poskytnuto drobné občerstvení a odměny. Zřízeny budou dále sběrná místa odpadu vyprodukovaného návštěvníky. V KRNAP zejména formou zapojení dalších institucí a v KPN umístěním košů v parku. Monitoring dopadu prováděných aktivit výskytu a sběru odpadků budou v KPN provádět školní skupiny, které zároveň vyhodnotí úspěšnost akcí. Oba partneři proškolí 20 externích osob - ambasadorů - pro prezentaci filozofie ochrany Krkonošského národního parku, kteří budou dále aktivně spolupracovat s KRNAP/KPN resp. nabízet vlastní program pro cílové skupiny, čímž navýší kapacity environmentální výchovy a osvěty.
</t>
  </si>
  <si>
    <t>Karkonoski Park Narodowy z siedzibą w Jeleniej Górze</t>
  </si>
  <si>
    <t xml:space="preserve">V rámci projektu budou realizovány aktivity, které napomohou k vytváření a rozvoji přeshraniční kooperační sítě sportovních klubu stolního tenisu a posilování spolupráce občanské společnosti. V součinnosti obou zapojených partnerů dojde k propojení stolního tenisu na obou stranách hranice. Plánovanými aktivitami jsou: Turnaje, Společná soustředění, Společné tréninky, Předání sportovního know-how a Začlenění hráčů a týmů z Polska do soutěží v ČR. Všechny aktivity jsou blíže popsány v projektové žádosti v části "Klíčové aktivity". </t>
  </si>
  <si>
    <t>Klub Sportowy RACKETS w Bogatyni</t>
  </si>
  <si>
    <t>CZ-PL pohraničí je prostorem, kde se do velké míry na obou stranách hranice obměnilo obyvatelstvo a byly zpřetrhány vazby, které mnohde existovaly. Eliminovat zejména mentální bariéru,se kterou si existenci státní hranice spojujeme (zejména myšlení my vs oni), je klíčovým předpokladem sdílení společného prostoru. Role škol je klíčová: nositelé vzdělávání by měli jít příkladem. Proto chceme vytvořit kooperační síť učitelů z obou stran hranice.</t>
  </si>
  <si>
    <t>EUWT NOVUM z o.o./ESÚS NOVUM s.r.o.</t>
  </si>
  <si>
    <t>Uniwersytet Śląski w Katowicach</t>
  </si>
  <si>
    <t>Společný projekt České televize, Televizního studia Ostrava a TVP  Wrocław je projektem upevnění a rozvoje přeshraničního partnerství. Jeho hlavní ideou je rozšíření spolupráce na poli dokumentární koprodukce,  a to vytvořením stálého mechanismu spolupráce, který umožní vytvoření společného týmu a tvorbu 16 dílného cyklu pořadů, které budou dostupné televizním vysíláním, novými médii a na internetu.</t>
  </si>
  <si>
    <t>Televizja Polska, S.A. Wroclaw</t>
  </si>
  <si>
    <t>Během realizace projektu partneři zajistí:
1. Propagační činnost. Vytvoříme logo projektu, velkoplošné banery, propagační materiály - viz klíčové aktivity. Projekt zpropagujeme v médiích (tisk, facebook, regionální TV a weby ČR-PR) a vydanými letáky s jednotnou metodikou.
2. Kontaktní místa ČR-PR - pro instituce, širokou veřejnost se zájmem o podnikání apod. Místo bude zřízeno zdarma ve spolupráci s Krajskou hospodářskou komorou, pracovištěm Trutnov a druhé ve Świdnici. Provoz bude zajištěn členy pracovního týmu, kteří budou odpovídat v obou jazycích na dotazy institucí a široké veřejnosti z obou stran příhraničí.
3. Vytvoření a průběžná aktualizace metodických příruček pro začínající a malé podnikatele určené k poučení široké veřejnosti. Na obou stranách hranice se zapojenými ČR-PR institucemi vytvoříme a zveřejníme dvoujazyčné příručky ve formě pdf, a to 1. pro začínající malé živnostníky a 2. pro malé podnikatele z řad široké veřejnosti. Příručky budou aktualizovány v návaznosti na legislativní změny.
4. Bezplatné podpůrné besedy. Zajistíme 6 besed v Trutnově a 6 ve Świdnici. Besed se zúčastní zástupci spolupracujících institucí a úřadů z obou stran hranice jako lektoři a široká veřejnost. Budou podpůrným a propagačním prvkem pro následné společné ČR-PR odborné semináře. 
5. Bezplatné odborné semináře s výjezdem za dobrou praxí (návštěva instituce). Oba partneři zajistí 10 celodenních společných ČR-PR-odborných (tematických) seminářů (5 v Trutnově, 5 ve Świdnici) s lektory jako v bodě 4. 
6. Panelové diskuze spojené s prezentací malých podnikatelů - Byznysmarket. Zajistíme 4 prezentační akce ČR-PR s panelovými diskusemi institucí ČR-PR, ukázkou podnikatelských dovedností účastníků projektu a výměnou zkušeností.</t>
  </si>
  <si>
    <t>Komparace opatření a nástrojů v ochraně ovzduší v Moravskoslezském kraji a Slezském Vojvodství 
Edukační centrum, vytvoření vzdělávacích materiálů a informační web 
Vytvoření systému měření a kontroly lokálních topenišť, kategorizace topenišť podle parametrů spalování
Pořádání mezinárodních konferencí a pracovních seminářů</t>
  </si>
  <si>
    <t xml:space="preserve">Instytut Chemicznej Przeróbki Węgla </t>
  </si>
  <si>
    <t>Województwo Śląskie</t>
  </si>
  <si>
    <t>Jelikož je cílem projektu vzájemné sbližování a prohlubování vztahů, tak byly vybrány akce, které jsou přístupné širokému spektru obyvatelstva, od dětí až po seniory, pro sportovně založené i pasivní a nakonec i pro hendikepované. Akce jsou koncipovány tak, aby měly co nejširší možný záběr a aby si tam každý návštěvník mohl najít to, co ho zajímá. Jedním z cílů tohoto projektu je vytvořit větší povědomí o aktivitách partnera, proto je tedy důležité jednotlivé akce opakovat, protože jedině tak můžou trvale vstoupit do povědomí obyvatel a tím si zajistit jejich možnou účast v budoucích letech. Každý z partnerů zorganizuje každý rok 1 sportovní akci z klíčové aktivity 3 a 1 kulturní akci z klíčové aktivity 4. Akce jsou pro dosažení širokého spektra z řad obyvatel značně různorodé.
Město Žacléř=Zahájení cyklosezóny a Den lidových řemesel
Město Svoboda nad Úpou=Lyžařské závody a Rudolfovy slavnosti
Městys Mladé Buky=Svatojánský orientační běh a Vitanovského slavnosti
Obec Horní Maršov=Velká cena Krkonoš a Maršovská pouť
Obec Malá Úpa=Závod rohaček a Krakonošovy toulky
Gmina Lubawka=Závod v horské cyklistice a Jarmark slezských tkalců
Gmina Kamienna Góra=Fit festival a Rudavský festival kultury/hor
Miasto Kamienna Góra=Běh Dobyvatel Parkové hory a GREEN WATER FESTIVAL</t>
  </si>
  <si>
    <t>Gmina Kamienna Góra</t>
  </si>
  <si>
    <t>Gmina Miejska Kamienna Góra</t>
  </si>
  <si>
    <t>Městys Mladé Buky</t>
  </si>
  <si>
    <t>OBEC HORNÍ MARŠOV</t>
  </si>
  <si>
    <t>OBEC MALÁ ÚPA</t>
  </si>
  <si>
    <t>Návštěvy zástupců polského partnera a spolupracujících institucí v Olomoucké aglomeraci. 
Příprava česko-polských internetových stránek uvádějících úspěšné příklady rozvoje aglomerací a přeshraniční spolupráce.
Návštěvy zástupců českých partnerů a spolupracujících institucí v Opolské aglomeraci. 
Výměna zaměstnanců a stáže v partnerských institucích. 
Výměna zkušeností implementace integrované strategie vytvořením spolupracující sítě.</t>
  </si>
  <si>
    <t>Regionální agentura pro rozvoj střední Moravy</t>
  </si>
  <si>
    <t>Statutární město Olomouc</t>
  </si>
  <si>
    <t>Oba partneři připraví výstavy ze svých nejvýznamnějších sbírek, které budou zapůjčeny k vystavení v partnerském muzeu na druhé straně hranice. Zároveň se bude jednat o výstavy putovní, které budou zapůjčeny dalším muzeím v česko-polském příhraničním regionu. V rámci projektu si budou odborní pracovníci obou muzeí vyměňovat formou konzultací zkušenosti z odborné muzejní práce. Muzeum Ceramiki uspořádá pro pracovníky českých a polských příhraničních muzeí jednodenní seminář na téma 3D digitalizace muzejních sbírek. V rámci projektu vznikne společné středisko pro digitalizaci muzejních sbírek v Euroregionu Nisa. Oba partneři provedou digitalizaci části svých sbírek. V rámci projektu budou obě partnerská muzea digitalizovat také nejvýznamnější ucelené sbírky i jednotlivé unikátní sbírkové předměty českých a polských příhraničních muzeí. Sbírky, které budou v rámci projektu digitalizovány, budou prezentovány na společném internetovém portálu, který bude v obou jazykových mutacích. Oba partneři v rámci projektu zajistí vydání vícejazyčných publikací, které budou prezentovat příhraniční muzea a jejich nejvýznamnější muzejní sbírky.</t>
  </si>
  <si>
    <t>PRUDNICKI OŚRODEK KULTURY I BIBLIOTEKI PUBLICZNEJ W PRUDNIKU</t>
  </si>
  <si>
    <t xml:space="preserve">Česko-polský hudební festival - 2x v CZ, 2x v PL - intenzivní společnou přípravou a realizací vzniknou 4 hudební festivaly, které díky své složitosti v zajištění všech částí(příprava, realizace, vyhodnocení) utuží a zintenzivní vazby mezi česko-polským pracovním týmem. 
Kulturní akce a hudební koncerty pro veřejnost - během dvou let bude v úzké spolupráci středisek realizováno celkem 24 akcí (12 v CZ a 12 v PL) a koncertů menšího rozsahu zaměřené na koncerty vážné hudby, tematické hudební koncerty a vystoupení s výchovným charakterem, vystoupení žáků uměleckých škol z CZ a PL apod. v prostorách typu: koncertní síň, kostel, kavárny a různé uzavřené nebo venkovní prostory. 
Akce pro děti - během dvou let bude v rámci spolupráce naplánováno a zrealizováno minimálně 20 akcí pro děti  s charakterem zábavným, vzdělávacím nebo poznávacím. Jedná se především o jednorázové kulturní akce, pomoc partnerů s výlety dětí z PL do CZ, společná realizace kurzů s hudební tematikou nebo společná příprava a realizace výstavy zaměřené na hudbu.
</t>
  </si>
  <si>
    <t>Europejskie Ugrupowanie Współpracy Terytorialnej  NOVUM z o.o.</t>
  </si>
  <si>
    <t>Pogotowie Ratunkowe w Wałbrzychu</t>
  </si>
  <si>
    <t>Samodzielny Publiczny Zakład Opieki Zdrowotnej - Pomoc Doraźna w Ząbkowicach Śląskich</t>
  </si>
  <si>
    <t>Zdravotnická záchranná služba Královéhradeckého kraje</t>
  </si>
  <si>
    <t>Zdravotnická záchranná služba Libereckého kraje, příspěvková organizace</t>
  </si>
  <si>
    <t>Zdravotnická záchranná služba Olomouckého kraje, příspěvková organizace</t>
  </si>
  <si>
    <t>V rámci projektu proběhnou následující aktivity:
1. Konference: V rámci projektu budou uspořádány 2 dvoudenní společné konference (1 v PL a 1 v CZ).
2. Výměnné stáže zdravotnického personálu:  V rámci projektu budou uspořádány a provedeny výměnné stáže zdravotnického personálu. Během celého projektu přijede na výměnnou stáž do Polska 45 osob z Česka a na výměnnou stáž do Česka 48 osob z Polska). Polský zdravotnický personál ze záchranné služby se bude účastnit výměnných stáží u složek záchranné služby v České republice (tj. u Zdravotnické záchranné služby v Hradci Králové, Liberci a Olomouci) a zaměstnanci českých složek budou přijíždět do Polska (Zdravotnická záchranná služba v Jelení Hoře, Valbřichu, Kladsku, Ząbkowicích Śląských)
3. Společná cvičení složek zdravotnické záchranné služby: V rámci projektu je naplánováno uspořádání 2 společných cvičení složek zdravotnického záchranného systému. Cvičení se uskuteční na obou stranách hranice (1 cvičení na české straně a 1 cvičení polské straně).
4. Pracovní jednání. V rámci projektu je naplánováno uspořádání 6 pracovních jednání na obou stranách hranice (3 na české straně a 3 na polské straně). Během těchto pracovních jednání projektové týmy projednají průběžné záležitostí spojené s realizací projektových aktivit.
5. Školení zdravotníků záchranné služby. V rámci projektu je naplánováno uspořádání 4 školení zdravotnického personálu. 2 školení se uskuteční na polské straně a 2 školení na české straně.</t>
  </si>
  <si>
    <t>Fakultní nemocnice Ostrava</t>
  </si>
  <si>
    <t xml:space="preserve">Příhraniční síť GECON podpoří spolupráci institucí a využije její potenciál pro trvale udržitelný rozvoj společného česko-polského území: 
A) srovnání pohledů na krajinu česko-polského pohraničí a jejich dopad na ochranu geologického bohatství na obou stranách hranice - environmentální pohled; 
B) prezentace geologického bohatství s cílem zvýšení identity místních obyvatel příhraničního regionu - sociální pohled; 
C) definování potenciálu společného geologického bohatství příhraničního regionu pro trvale udržitelný rozvoj regionu (např. rozvoj geoturistiky, průmyslové kulturní dědictví, ad.) - ekonomický pohled.
</t>
  </si>
  <si>
    <t>Česká geologická služba</t>
  </si>
  <si>
    <t>MAS Chrudimsko, z.s.</t>
  </si>
  <si>
    <t>Muzeum Regionalne w Lubaniu</t>
  </si>
  <si>
    <t>Państwowy Instytut Geologiczny - Państwowy Instytut Badawczy</t>
  </si>
  <si>
    <t>Stowarzyszenie Geopark Przedgórze Sudeckie</t>
  </si>
  <si>
    <t xml:space="preserve">V rámci projektu bude zorganizováno vždy 6 setkání každé pracovní skupiny (2 setkání ročně) a v některých oborech také další aktivity. Bude se jednat o:   
Spolupráce v oblasti dopravy: 3 jednodenní informační konference na téma výstavby silnice S3 v Polsku a D11 v České republice. 
Spolupráce v oblasti administrativních problémů 
Spolupráce v oblasti ochrany zdraví a bezpečnosti 
Spolupráce v oblasti územního plánování 
Spolupráce v oblasti ochrany životního prostředí
Hospodářská spolupráce a podnikání </t>
  </si>
  <si>
    <t>Prostřednictvím aktivit projektu: semináře, konference, monografie a zveřejnění informací na internetové stránce o stavu znečištění ovzduší, korelovaném s informací o jeho vlivu na zdraví populace, bude zvýšeno povědomí společnosti, veřejných orgánů a jiných zainteresovaných subjektů o reálném ohrožení lidského zdraví, které s sebou nese znečištění ovzduší. Zvýšení tohoto povědomí přispěje k zahájení reálných aktivit ve prospěch zlepšení kvality ovzduší již na základní úrovni (v místě bydliště obyvatel). Aktivity projektu jsou přímo adresovány cílovým skupinám, posílí také vztahy mezi obyvateli a institucemi. Zvýšena bude také intenzita interdisciplinární spolupráce institucí ve prospěch řešení problémů znečištění ovzduší. Efekty realizace projektu umožní také zvýšení angažovanosti společnosti do společného mezinárodního řešení problému znečištěného ovzduší. Toto přispěje k realizaci preventivních opatření ve prospěch zlepšení kvality ovzduší v Polsku i Česku. V dlouhodobém měřítku přináší implementace takových opatření konkrétní úspory a významné zlepšení životních podmínek na polsko-českém pohraničí. Podmínkou dalšího rozvoje polsko-českého pohraničí je vzájemná koexistence a nárůst úrovně spolupráce obyvatel po obou stranách hranice. Ta není možná bez vzájemné důvěry a výměny objektivních informací.</t>
  </si>
  <si>
    <t>INSTYTUT METEOROLOGII I GOSPODARKI WODNEJ PAŃSTWOWY INSTYTUT BADAWCZY w WARSZAWIE</t>
  </si>
  <si>
    <t>Česká zemědělská univerzita v Praze</t>
  </si>
  <si>
    <t>Sudeckie Towarzystwo Przyrodnicze</t>
  </si>
  <si>
    <t>Uniwersytet Wrocławski</t>
  </si>
  <si>
    <t>Sběr dostupných údajů a vývoj databáze
- sběr dat o výskytu luk v Sudetech z Polish Vegetation Database (PL)
- sběr dat o využití vybraných druhů rostlin (PL, CZ)
- sběr dat o struktuře krajiny a rozmanitosti vegetace - databáze GIS (PL, CZ)
Experimentální část projektu
- odběry biomasy (PL, CZ)
- odběr biomasy vybraných dominantních druhů (CZ, PL)
- odběr vzorků půd a botanické snímky (PL, CZ)
- sběr údajů o struktuře porostu (CZ, PL)
- příprava vzorků biomasy pro chemické a biochemické analýzy (PL)
- příprava vzorků půd pro chemickou analýzu (CZ)
- stanovení produkce horských luk (CZ)
- kvasných procesy a jejich optimalizace (PL)
- stanovení kvalitativních parametrů biomasy: bílkoviny, tuky, sacharidů, popeloviny, vlákniny (CZ).
- stanovení chemického složení bioplynu (PL)
- modelování potenciálu výroby bioplynu (pl)
- stanovení chemického složení digestátu (pl)
- stanovení chemického složení půdy a rostlin (CZ)
- určení využitelnosti digestátu (CZ, PL)
- syntéza výsledků výzkumu (CZ, PL)
- příprava podkladů pro studii využití biomasy v bioplynových stanicích (PL, CZ)
- příprava podkladů pro zveřejňování výsledků (CZ, PL)</t>
  </si>
  <si>
    <t>Gmina Cieszyn</t>
  </si>
  <si>
    <t>Stowarzyszenie Rozwoju i Współpracy Regionalnej OLZA</t>
  </si>
  <si>
    <t>Stanoveného cíle projektu bude dosaženo prostřednictvím následujících aktivit:
1. Vytvoření platformy přeshraniční spolupráce s cílem podpory obou měst v tvorbě střednědobé strategie rozvoje společensko-kulturního prostoru.
2. Na základě výsledků tématických prací pracovních skupin a zkušeností z dvou studijních pobytů v rozdělených městech bude vypracována střednědobá strategie institucionální spolupráce měst Cieszyna a Českého Těšína.
3. Vytvoření části strategie týkající se marketingu a grafické vizualizace pro propagaci společných kulturně-společenských či turistických záměrů.</t>
  </si>
  <si>
    <t xml:space="preserve">V Bělotíně proběhne výběr dodavatele(ů) vybavení a zařízení do kulturního domu a jeho zakoupení, v Kolonowskie pak přestavba zázemí kulturního sálu a nákup vybavení.  V listopadu 2018 proběhne pak hudební akce v Bělotíně - účastníci budou nacvičovat společné písně, proběhne workshop s nácvikem písní a následně vystoupí soubory na akci Valentův podzim, v kostele. Poté proběhne Setkání zpěváků a hudebníků na workshopu a semináři v Bělotíně a na závěr proběhne Festival sborů v Kolonowskie. Všechny tyto aktivity budou třídenní a z partnerské obce přijede minimálně 45 lidí, na 2 noci. </t>
  </si>
  <si>
    <t>Organizace programů zaměřených na zdraví pro osoby žijící v nejvíce znečištěných oblastech česko-polského příhraničí. 
Organizace 2. česko-polských sportovních a tanečních turnajů.</t>
  </si>
  <si>
    <t>Stowarzyszenie "Silesiana"</t>
  </si>
  <si>
    <t>CZ.11.5.125/0.0/0.0/15_007/0001283</t>
  </si>
  <si>
    <t>CZ.11.5.125/0.0/0.0/15_007/0001284</t>
  </si>
  <si>
    <t>CZ.11.5.125/0.0/0.0/15_007/0001285</t>
  </si>
  <si>
    <t>CZ.11.5.125/0.0/0.0/15_007/0001463</t>
  </si>
  <si>
    <t>CZ.11.5.125/0.0/0.0/15_007/0001464</t>
  </si>
  <si>
    <t>Technická pomoc Interreg V-A ČR-PL II</t>
  </si>
  <si>
    <t>ImpIementace ČR 2018</t>
  </si>
  <si>
    <t>JS Česká republika 2018</t>
  </si>
  <si>
    <t>Aktivity JS Interreg V-A 2018-2020</t>
  </si>
  <si>
    <t>KAP Interreg V-A 2018-2020</t>
  </si>
  <si>
    <t>Propagační a informační činnost:
a) poskytování informací žadatelům při přípravě projektových záměrů a žádostí, konzultace projektových záměrů a žádostí,
b) pořádání informativních seminářů/ školení pro žadatele a příjemce podpory, pořádání konzultačních dnů,
c) propagace programu prostřednictvím článků v místním tisku,
d) poskytování informací prostřednictvím webových stránek.
3. Spolupráce s ŘO, NO, JS (při naplňování informačního a propagačního plánu na příslušný rok a dále v procesu kontroly a hodnocení projektů), příprava regionální delegace na zasedání MV, Výroční aktivita Programu - spolupořádání, atd.</t>
  </si>
  <si>
    <t>UpHotel Sp. z o.o.</t>
  </si>
  <si>
    <t>Projektové aktivity jsou odpovědí na potřebu zajištění přímého přístupu k informacím o programu na území Dolnoslezského vojvodství. Kvůli značnému počtu žadatelů a příjemců Porgamu na území dolnoslezského vojvodství a rostoucím požadavkům v oblasti informační činnosti, je nutné zajistit vhodnou institucionální podporu pro žadatele a příjemce na etápě podávání žádostí o dostupné finanční prostředky a implementace projektů. K dosažení tohoto cíle MÚDV plnícího roli Regionálního subjektu primárně slouží práce RKM ve Walbrzychu jako informační a poradenské složky pro dolnoslezské žadatele a příjemce. Poradní a informační činnost musí přispívat na projekty v odpovídající kvalitě, a tím k efektivnímu využívání finančních prostředků EFRR v rámci Programu. Tento projekt je pokračováním práce prováděné MÚVD v implementaci PIS INTERREG IIIA Česká republika ? Polsko, OPPS ČR-PR 2007-2013 a Programu Interreg V-A Česká republika ? Polsko.</t>
  </si>
  <si>
    <t>Zaměstnanci UMWD plní své povinnosti na základě Smlouvy o delegaci polského zaměstance do práce v Společném sekretariátu v rámci realizace Programu Interreg V-A Česká republika - Polsko uzavřené dne 26.06.2015 spolu se změnami (Dodatek č. 1 z dne 06.10.2015 a č. 2 z dne 21.3.2016) mezi CRR ČR a Dolnoslezským vojvodstvím (Maršálkovský úřad Dolnoslezského vojvodství). Projekt zahrnuje náklady spojené s delegací zaměstnanců v roce 2018, v souladu s výše uvedenou Smlouvou. Delegovaní zaměstnanci se účastní všech aktivit spadajících do rozsahu působení JS, včetně mimo jiné poskytování informací a konzultací žadatelům a partnerům projektů, podpora žadatelů v rozsahu tvoření a rozvoje partnerství, hodnocení projektových návrhů a hodnocení projektových žádostí, promoce Programu, příprava zpráv z realizace Programu, obsluha prací Společného panelu expertů a Komisi pro audit, poskytování podpory programovým institucím za účelem správné realizace Programu.</t>
  </si>
  <si>
    <t>Zajištění provozu JS včetně výběrových řízení, objednávek a podkladů k vykazování hospodaření. Komunikace s institucemi Programu a zajištění jejich požadavků na přípravu a chod Programu
Organizační zajištění setkání institucí Programu včetně Monitorovacích výborů a panelů expertů. Informování o podmínkách Programu včetně konzultací a účastí na seminářích pro žadatele, Příjem, kontrola, hodnocení a shrnutí podkladů z hodnocení pro rozhodnutí Monitorovacího výboru, Koordinace všech potřebných aktivit Programu (překlady, tlumočení, organizace setkání, aj.), Příprava Rozhodnutí resp. smluv o poskytnutí dotace včetně jejich změn, Vypracování podkladů, zpráv, analýz a dalších potřebných informací o Programu
-Organizační příprava a pomoc při přípravě dokumentace pro nové programovací období
-Propagace Programu (Z tohoto projektu jsou hrazeny pouze personální výdaje. Věcné výdaje a výdaje na služby jsou předmětem projektu KAP)
-Součástí práce JS je také vzdělávání pracovníků JS, školení a pracovní stáže
-Kontrola průběžných a závěrečných zpráv z realizace projektu v oblasti přeshraniční spolupráce a dopadu projektu</t>
  </si>
  <si>
    <t>Ministerstwo Rozwoju RP</t>
  </si>
  <si>
    <t>Jak potenciální žadatelé, tak širší veřejnost bude informována o cílech a aktivitách Programu, jeho postupu a výsledcích. Potenciální žadatelé a partneři projektů budou seznamováni s podmínkami získání dotace a realizace projektů (internetové stránky, semináře, konzultace, tiskoviny) V průběhu let 2018 a 2020 bude jak široká veřejnost, tak potenciální žadatelé a projektoví partneři informováni o roli Společenství v nadcházejícím programovém období, cílech a opatřeních nového programu přeshraniční spolupráce ČR-PR a podmínkách, za kterých budou projekty v rámci nového programu realizovány. Pro propagaci Programu a aktivit Společenství při rozvíjení přeshraniční spolupráce bude využito i dalších forem prezentace jako výstavy, propagační předměty aj.</t>
  </si>
  <si>
    <t>Slezské vojvodství: Pracovník JS/2016</t>
  </si>
  <si>
    <t>Slezské vojvodství: Regionální subjekt/RKP/2016</t>
  </si>
  <si>
    <t>CZ.11.2.45/0.0/0.0/16_025/0001217</t>
  </si>
  <si>
    <t>Singletrack Glacensis 2017</t>
  </si>
  <si>
    <t>CZ.11.2.45/0.0/0.0/16_025/0001222</t>
  </si>
  <si>
    <t>Město Nový Bor</t>
  </si>
  <si>
    <t>CZ.11.2.45/0.0/0.0/16_025/0001245</t>
  </si>
  <si>
    <t>Gmina Zgorzelec</t>
  </si>
  <si>
    <t>CZ.11.2.45/0.0/0.0/16_025/0001239</t>
  </si>
  <si>
    <t>CZ.11.2.45/0.0/0.0/16_025/0001243</t>
  </si>
  <si>
    <t>Gmina Lyski</t>
  </si>
  <si>
    <t>CZ.11.2.45/0.0/0.0/16_025/0001253</t>
  </si>
  <si>
    <t>Město Rokytnice v Orlických horách</t>
  </si>
  <si>
    <t>CZ.11.2.45/0.0/0.0/16_025/0001237</t>
  </si>
  <si>
    <t>CZ.11.2.45/0.0/0.0/16_025/0001254</t>
  </si>
  <si>
    <t>CZ.11.2.45/0.0/0.0/16_025/0001257</t>
  </si>
  <si>
    <t>CZ.11.2.45/0.0/0.0/16_025/0001233</t>
  </si>
  <si>
    <t>CZ.11.2.45/0.0/0.0/16_025/0001148</t>
  </si>
  <si>
    <t>Euroregion Nisa</t>
  </si>
  <si>
    <t>CZ.11.2.45/0.0/0.0/16_025/0001238</t>
  </si>
  <si>
    <t>CZ.11.2.45/0.0/0.0/16_025/0001258</t>
  </si>
  <si>
    <t>Regionální rada rozvoje a spolupráce se sídlem v Třinci, z. s.</t>
  </si>
  <si>
    <t>Cesta skla v česko - polském příhraničí</t>
  </si>
  <si>
    <t>WITKA - SMĚDÁ -turistický rozvoj polsko-českého pohraničí-I. Etapa</t>
  </si>
  <si>
    <t>Singletrack Orlicko - Kladsko</t>
  </si>
  <si>
    <t>Stezka horní Odry - zelené stezky pohraničím</t>
  </si>
  <si>
    <t>Tajemství vojenského podzemí</t>
  </si>
  <si>
    <t>NA KOLE PO ŽELEZNÉ CYKLOTRASE</t>
  </si>
  <si>
    <t>Česko-polská Hřebenovka - východní část</t>
  </si>
  <si>
    <t>PecKa - Společné dědictví měst Pec pod Sněžkou a Karpacz</t>
  </si>
  <si>
    <t>Zpřístupnění Odry a Olše</t>
  </si>
  <si>
    <t>Kolem kolem Jizerek</t>
  </si>
  <si>
    <t>Slezsko bez hranic III - hrady a zámky</t>
  </si>
  <si>
    <t>Těšínské Slezsko - společná historie dřeva, železa a lidí</t>
  </si>
  <si>
    <t xml:space="preserve">Budou vybudovány :
4 areály singletracků (vstupní brány, značení, posezení, stojany na kola apod.):
- Peklák Česká Třebová (15 km singletracků, 4 km sjezdové tratě, 25 km značených MTB tras a zázemí)
- Zdobnice v Orl. horách (10 km singletracků, pumptrack a zázemí)
- Spalona (15 km) a Miedzygorze (19 km singletracků) a zázemí
značené spojky mezi areály: celkem 79 km (z toho 53 km v Česku, 26 km v Polsku)
- nabíjecí stanice pro elektrokola 
- 4 opravářské stanice 
Společně budou pořízeny propagační předměty s logy, celková mapa, mapky areálů a motivující karta bikera. Proběhne společná propagační kampaň v médiích. V areálu Peklák proběhne veřejná bikerská vyjížďka s doprovodným programem a na hranici pak workshop partnerů za účasti politiků a médií s cílem nastartovat úspěšný a efektivní provoz singletracků. </t>
  </si>
  <si>
    <t>OBEC ZDOBNICE</t>
  </si>
  <si>
    <t>1 553 353,12</t>
  </si>
  <si>
    <t xml:space="preserve"> V Krkonošském muzeu v Jelení Hoře budou rozšířeny stávající výstavní prostory a bude vytvořena "Laboratoř skla". V ní budou turistům interaktivně prezentovány tradiční techniky výroby a zdobení skla. V Novém Boru proběhne rekonstrukce historického podstávkového domu, který se nachází v těsné blízkosti Sklářského muzea. Po rekonstrukci bude objekt sloužit jako informační a prezentační centrum pro společnou destinaci Cesta skla. Dále zde vzniknou prostory pro aktivity, zaměřené na aktivní poznávání různých procesů spojených s výrobou a zdobením skla. Pro představení Cesty skla široké laické i odborné veřejnosti budou partneři společně organizovat konference a prezentační akce (2x v Novém Boru, 1 x v Jelení Hoře) a vydají informační a prezentační materiály zejména v elektronické verzi, částečně i vytištěné. Pro ochranu a propagaci společného kulturního dědictví budou obě muzea organizovat volně přístupné akce pro turisty a širokou veřejnost, zaměřené na prezentaci tradičních technik výroby a zdobení skla. V Krkonošském muzeu v Jelení hoře budou probíhat Sklářské víkendy (10x), Polsko-český festival skla a Horká noc v muzeu. Ve Sklářském muzeu v Novém Boru budou zorganizovány Dny sklářských tradic (4x). </t>
  </si>
  <si>
    <t>Muzeum Karkonoskie w Jeleniej Górze</t>
  </si>
  <si>
    <t>Gmina Sulików</t>
  </si>
  <si>
    <t>Miasto Zawidów</t>
  </si>
  <si>
    <t>Obec Černousy</t>
  </si>
  <si>
    <t xml:space="preserve">Vytvoření nového spojení pro pěší a cyklisty 
- vybudování nové stezky pro pěší a cyklisty: 1 km 35 m
- vyznačení nové trasy pro pěší a cyklisty: 15 km 894 m, z toho13 km 910 m tvoří smyčka
- obnova stávající trasy pro pěší a cyklisty: 5 km 740 m
Propagační aktivity: 
- 5 ks pamětní-informační tabule
- 2 články v místním a regionálním tisku
- turistické mapy
- film propagující projekt
- reklamní a dárkové předměty turistického charakteru
- 2 rozhlasové spoty
- pořízení účtu (profilu) na Facebooku
- uspořádání 3 soutěží s cenami na sociálních sítích
- propagace v místních zpravodajích
- akce otevírající postavenou turistickou infrastrukturu
- dvoudenní workshopy síťování
- účast na veletrzích na polské a české straně
</t>
  </si>
  <si>
    <t>Gmina Kudowa Zdrój</t>
  </si>
  <si>
    <t>Gmina Lądek Zdrój</t>
  </si>
  <si>
    <t>Obec Červená Voda</t>
  </si>
  <si>
    <t>Stowarzyszenie Gmin Ziemi Kłodzkiej</t>
  </si>
  <si>
    <t xml:space="preserve">Turistický produkt Singletrack Orlicko-Kladsko - aktivita zahrnuje vybudování 61,54 km jednosměrných tras typu singletrack a dvou parkovišť v Červenovodském sedle, které budou  označeny a propagovány pod společným logem. Díky novým trasám vzniknou přeshraniční propojení a bude doplněna síť Singletrack Glacensis. V rámci projektu vzniknou tyto trasy: 
a) masiv Sněžníka v délce 20 km
b) Jodłów v délce 11,4 km
c) Międzylesie v délce 9,5 km
d) Trojak v délce 5 km
e) Kudowa Zdrój 15,64 km
Na vybraných místech budou umístěny e-bike a opravárenské stanice, které budou pro všechny návštěvníky zdarma. Užívání parkovišť bude také zdarma.
</t>
  </si>
  <si>
    <t>Gmina Kornowac</t>
  </si>
  <si>
    <t>Gmina Lubomia</t>
  </si>
  <si>
    <t>Obec Vřesina</t>
  </si>
  <si>
    <t xml:space="preserve">Vytvoření přeshraniční cyklotrasy "Stezka horní Odry" a doplnění oraz infrastruktury ? investiční číst, doplnění trasy o chybějící úseky stezek na území jednotlivých obcí; 
Zvýšení atraktivity přeshraniční cyklotrasy "Stezka horní Odry"  - skupina aktivit, jejichž cílem je zvýšení povědomí o výsledcích projektu, a také získání širokého okruhu odběratelů soustředěných do různých cílových skupin: starší osoby, např. materiály v podobě tiskovin (prospekt, mapa), mladší osoby - webové stránky a aplikace věnovaná stezce,  
Zpřístupnění přeshraniční cyklotrasy "Stezka horní Odry - uspořádání tematické konference (turistické produkty/turistické značky) např.  "Turistický potenciál polsko-českého pohraničí nebo "Stezka horní Odry"/"Stezka horní Odry - doplnění trasy Greenways", apod.) a uspořádání cyklistického závodu "Po stezce horní Odry" spojeného s cyklistickým piknikem. 
Cílem aktivity je rovněž zapsání trasy do seznamu stezek Greenways. </t>
  </si>
  <si>
    <t>Gmina Głuszyca</t>
  </si>
  <si>
    <t>Stachelberg, z.s.</t>
  </si>
  <si>
    <t>Pro zatraktivnění turistického produktu byly vybrány investice, které zásadně přispějí k rozvoji turistiky. 
1. Rokytnice v OH - Hanička - obnova interiéru bývalého dělostřeleckého srubu, terénní úpravy a záchytná parkovací plocha. Ve 30. letech plně dokončená tvrz, ale v 80. letech přebudovaná na úkrytové podzemní pracoviště. Je zde ukázka nejzachovalejšího prvku pancéřových zvonů a kopulí (obsahuje 2 nejzachovalejší objekty). 
2. Stachelberg - nový objekt pro výstup z podzemí, zprůchodnění podzemních chodeb spojující stávající trasu. Nejrozestavěnější tvrzí v projektu je Stachelberg. U výstavby jsou vidět všechny fáze ražení a betonování podzemí - unikátní (původní dřeva) - československá technologie ražení a betonování. Je specifická rozestavěností podzemím.
3. Trutnov - vybudování odstavného parkoviště Babí u příjezdové komunikace II. třídy č. 300 z polského příhraničí přes hraniční přechod Lubawka/ Královec a Žacléř v sousedství pěchotního srubu T-S 73 (Stachelberg)
4. Gluszyce - Osówka - úprava vchodu do podzemí, úprava štoly, multimediální výstavy, dodatečné vybavení. Zde byly vybudovány výrobně administrativní prostory. 
5. Kameinna Góra - ARADO - přístupová cesta, odstavná plocha, TIC. Vyráběli se zde komponenty pro leteckou a raketovou techniku. Laboratoř na vývoj raketových zbraní.</t>
  </si>
  <si>
    <t xml:space="preserve">Realizace železné cyklotrasy zahrnuje stavební práce, včetně vybavení a označení trasy. Nejdelší úsek povede po někdejší železniční trati v Polsku (J-Z 8,3 km, G 1,4 km), kde bude položen speciální povrch odvádějící vodu (vodopropustný povrch). Na některých úsecích budou také zřízena vyhlídková a odpočinková místa. Ostatní polské úseky železné trasy budou zahrnovat stezku po žel. náspu délky 0,634 km (Z), vč. mostu nad Petrůvkou a silnicí a vyznačení spojovacích úseků (G 5,5 km). Na české straně vzniknou dva nové úseky, které propojí stezku s jinými stezkami, atraktivitami a místy určenými pro nájezd na trasu. V Petrovicích u Karviné vznikne v důsledku opravy cesty nová cyklostezka (2 km), která zpřístupní ostatní trasy a atraktivity nacházející se na území obce. Prostřednictvím stezky Zámky nad Petrůvkou vznikne spojení na nadregionální trasy. Úsek v Karviné (0,6 km) a vyznačené trasy (3,9 km) propojí železnou cyklostezku s ostatními cyklotrasami na území tohoto města. Nové úseky na české straně také umožní vytvořit jiné varianty přeshraniční železné cyklostezky.
</t>
  </si>
  <si>
    <t>Gmina Duszniki-Zdrój</t>
  </si>
  <si>
    <t>MĚSTYS NOVÝ HRÁDEK</t>
  </si>
  <si>
    <t>Obec Olešnice v Orlických horách</t>
  </si>
  <si>
    <t>OBEC VYSOKÁ SRBSKÁ</t>
  </si>
  <si>
    <t>Sdružení Neratov, z.s.</t>
  </si>
  <si>
    <t>Stowarzyszenie Gmin Ziemi Kłodzkej</t>
  </si>
  <si>
    <t>Stěžejní aktivitou projektu je proznačení turistické hřebenové trasy, která jednak vychází z historických souvislostí a bude zároveň doplněna o propojky ke stávajícím a nově vzniklým atraktivitám na trase. Hřebenová trasa z velké části kopíruje hranici a v několika místech volně přechází do druhého státu, což zajišťuje vysoké přeshraniční efekty. Pro zvýšení atraktivity trasy bude vybudováno 11 rozhleden, z toho 8 bude historickým obnovením zaniklých rozhleden / vyhlídkových míst nebo využitím jiného historického dědictví, pouhé 3 rozhledny jsou na nových místech a využívají lokálního potenciálu. Dále vzniknou dvě česko-polská turistická informační centra, která budou zaměřena na propagaci Hřebenovky a společného území a bude obnoven Jánský most, který bude obnovením duchovního i reálného spojení obou států. 
Nedílnou součástí úspěšné realizace projektu je jeho propagace a publicita. Všichni partneři budou propagovat Hřebenovku jako společný produkt podporující zpřístupnění kulturního a přírodního dědictví regionu, jež zaujímá rozsáhlé území česko-polského pohraničí, jeho nové atraktivity, ale i ty, které na trase Hřebenovky byly již v minulosti. Všechny propagační předměty budou obsahovat společné logo projektu, vykazovat společnou synergii aktivit a budou předávány cílovým skupinám jako jeden turistický balík. Aby byly osloveny všechny věkové kategorie a cílové skupiny, budou použity různé formy propagace - klasické trhací mapy, letáčky, webový portál, QR kódy, články v tisku, na sociálních sítích, konference, Press trip, propagační akce, ústní podávané informace v TIC, budou natočeny propagační spoty apod.</t>
  </si>
  <si>
    <t>MĚSTO PEC POD SNĚŽKOU</t>
  </si>
  <si>
    <t xml:space="preserve">Cílem projektu je vytvoření krkonošské krajiny propojující herní a vzdělávací prvky.Budou utvořené dvě tematické trasy, které umožní návštěvníkům Krkonoš seznámení s jejích kulturním a přírodním dědictvím.Projekt řeší problém kumulace turistické infrastruktury v hlavních turistických centrech měst a umožňuje inovativní způsob bezplatné edukace návštěvníků ve vybraných přírodních lokalitách.
</t>
  </si>
  <si>
    <t>Gmina Gorzyce</t>
  </si>
  <si>
    <t>Gmina Mszana</t>
  </si>
  <si>
    <t>Statutární město Ostrava</t>
  </si>
  <si>
    <t>Díky projektu vznikne nový turistický produkt, který do regionu přiláká řadu nových turistů, a to zejména ty, které zajímá víkendová turistika a turistika v širším měřítku. Toto přináší pozitivní výhled do budoucna. Bude to zárukou rozvoje nejen jednodenní turistiky, ale také zárukou využití středisek, penzionů a hotelů poskytujících ubytovací služby. Projektem se zvýší turistická atraktivita partnerských obcí, dojde k rozvoji turistického ruchu a posílí se dlouhodobá spolupráce zapojených obcí. Zkvalitní se infrastruktura, vznikne značená a propojená síť cyklotras vč. mobiliáře pro turisty. Turistům tak bude k dispozici kompletní turistický produkt. Dále dojde mj. k odstranění bariér, rozvoji přeshraničních kontaktů, vytvoření trvalých vazeb a struktur a propojování cílových skupin na obou stranách hranice.</t>
  </si>
  <si>
    <t>Gmina Bogatynia</t>
  </si>
  <si>
    <t>Gmina Gryfów Ślaski</t>
  </si>
  <si>
    <t>Gmina Miejska Zawidów</t>
  </si>
  <si>
    <t>Gmina Mirsk</t>
  </si>
  <si>
    <t>Gmina Olszyna</t>
  </si>
  <si>
    <t>Gmina Siekierczyn</t>
  </si>
  <si>
    <t>Lesy České republiky, s.p.</t>
  </si>
  <si>
    <t>Město Frýdlant</t>
  </si>
  <si>
    <t>Město Hrádek nad Nisou</t>
  </si>
  <si>
    <t>Město Chrastava</t>
  </si>
  <si>
    <t>Město Lučany nad Nisou</t>
  </si>
  <si>
    <t>Město Smržovka</t>
  </si>
  <si>
    <t>Obec Bílý Kostel nad Nisou</t>
  </si>
  <si>
    <t>Statutární město Jablonec nad Nisou</t>
  </si>
  <si>
    <t>STATUTÁRNÍ MĚSTO LIBEREC</t>
  </si>
  <si>
    <t xml:space="preserve">Aktivity:
- stavební práce
- odpočinková místa a další infrastruktura
- značení
- propagace
Cíl:
Vybudovat a propagovat marketingový produkt: cca 220,3 km dlouhý cyklistický okruh kolem Jizerských hor spojující kulturní a přírodní dědictví na obou stranách hranice.
</t>
  </si>
  <si>
    <t>Obec Slezské Rudoltice</t>
  </si>
  <si>
    <t>Město Město Albrechtice</t>
  </si>
  <si>
    <t xml:space="preserve">Aby nabídka v rámci cestovního ruchu v pohraničí byla více atraktivní, budou v rámci projektu realizovány komplementární aktivity, postavené na společném historickém dědictví zámků a historických objektů nacházejících se v bezprostřední blízkosti česko-polské hranice. 
Aktivity projektu budou zahrnovat:
1. Vytvoření společné marketingové značky "Slezsko bez hranic - zámky a paláce" - komplementárně navazující na již dříve realizované přeshraniční projekty, spojující zajímavá vyhlídková místa či vytvářející nové turistické destinace. 
2. Vyznačení přeshrnaiční trasy pro pěší, cyklisty i automobily, která bude na dvou místech překračovat hranici. Trasa zahnující zámky a historické paláce na prudnicko-krnovském pohraničí bude spojovat 9 unikátních míst v regionu. 
3. Částečná revitalizace zámků Mosza (Opolské vojvodství), Slezské Rudoltice a Linhartovy (Obec Albrechtice) s cílem navrácení jim původního vzhledu a funkcí včetně jejich zpřístupnění široké veřejnosti. Aktivity v rámci realizace budou také směřovat k vytvoření odpovídajích podmínek pro návštěvu těchto objektů v souladu s obecnými a bezpečnostními předpisy. 
4. Společné propagačně-informační aktivity s cílem přilákat turisty aby využívali novou turistickou nabídku v přeshraničí (popagační film - celá trasa z ptačí perspektivy, mapy, průvodce, aplikace plníci fuknci navigátora - pro pěší, cyklisty i automobily). </t>
  </si>
  <si>
    <t xml:space="preserve">Gmina Wisła </t>
  </si>
  <si>
    <t>Díky realizaci projektu dojde k: 
1) Rozšíření přeshraniční turistické nabídky o nový produkt, který bude vhodně doplňovat a zatraktivňovat stávající nabídku.   
2) Rozvoji turistické infrastruktury - v rámci projektu budou zachráněny památkové objekty dřevěné architektury, které budou sloužit jako skanzen. Na CZ straně to budou 2 dřevěné domy z první dělnické kolonie v Třinci (ze 70. let 19. století). Na PL straně to budou 2 domy dokládající způsob bydlení Wislanských goralů a osob pracujících ve službách Habsburků. 
3) Zviditelnění a zatraktivnění regionu -  produkt zviditelní celý region a přispěje k zvýšení turistické atraktivity TS.
4) Rozvoji spolupráce - oba skanzeny budou mít zázemí, která budou turistům poskytovat mimo jiné informační servis k produktu, ale i k nabídce na druhé straně hranice a to v rámci vytvořeného mechanismu spolupráce a společné propagace.
5) Více návštěvníků, větší návštěvnost místních ubytovacích zařízení - projekt přispěje ke zvýšení návštěvnosti TS a tím také k návštěvnosti místních ubytovacích zařízení. Produkt přiláká do regionu nové turisty a/nebo je motivuje k delšímu  pobytu nebo k opakované návštěvě. Díky geografické blízkosti a délce trasy bude vhodný i pro místní obyvatele k jednodenním výletům v rámci víkendové turistiky. 
6) Rozvoj služeb cestovního ruchu - dodatečným důležitým aspektem je nepřímá podpora rozvoje služeb cestovního ruchu, kdy rostoucí návštěvnost vyvolá růst poptávky po doplňkových službách cestovního ruchu a podnítí tak jejich zkvalitňování a rozvoj.
7) Rozvoj trhu práce - větší návštěvnost a rozvoj služeb se odrazí v rozvoji pracovních míst a podmínek ve službách cestovního ruchu, v diverzifikaci místní ekonomiky.  
Dopad a účinky projektu budou vyváženy na obou stranách hranice.</t>
  </si>
  <si>
    <t>náhradní</t>
  </si>
  <si>
    <t>Datum poslední aktualizace: 1.6.2018</t>
  </si>
  <si>
    <t>CZ.11.5.125/0.0/0.0/15_007/0001347</t>
  </si>
  <si>
    <t>Technická pomoc Opolského vojvodství v letech 2017-2018/</t>
  </si>
  <si>
    <t>CZ.11.5.125/0.0/0.0/15_007/0001482</t>
  </si>
  <si>
    <t>2. technická pomoc pro Královéhradecký kraj - Interreg V-A ČR - Polsko</t>
  </si>
  <si>
    <t xml:space="preserve">V rámci projektu budou zajištěné 3 pracovní úvazky: 2 pro pracovníky RKM/PR a 1 pracovníka delegovaného do práce v JS - mzdy pracovníků (v tom také dodatečné výroční odměny) společně se všemi příslušnými dávkami a odměnami. Budou uhrazené náklady na zlepšení kvalifikací pracovníků zapojených do projektu, jejich vnitrostátní a mezinárodní služební cesty. Budou hrazené náklady na pronájem prostor a médii pro potřeby RKM a výdaje na překlady. V rámci projektu je naplánovaná realizace následujících úkolů: 
- organizace 18 informačních a propagačních aktivit (takových jak školení / workshopy / semináře / konference /akce). Hrazeny budou výdaje spojené s organizací těch aktivit, mimo jiné: pronájem prostor, ozvučení, doprava, občerstvení, příprava informačních a propagačních materiálů atd.
- realizace propagačních aktivit (např. propagace v médiích/letáky/brožury/publikace/reklamní předměty). Hrazeny budou výdaje spojené s tiskem, věcnou a grafickou přípravou, sazbou apod.
- nákup vybavení a zařízení nezbytných pro řádné fungování RKM (včetně kancelářských potřeb, papíru, pronájem multifunkčního zařízení, počítačové vybavení: 1 tablet, 1 laptop se softwarem a příslušenstvím, grafický software s nezbytným školením, externí disk).
</t>
  </si>
  <si>
    <t>Poskytování informací, poradenských a konzultačních služeb potenciálním žadatelům o podporu a příjemcům.
Realizace aktivit publicity a propagace.</t>
  </si>
  <si>
    <t>program</t>
  </si>
  <si>
    <t xml:space="preserve"> INTERREG V-A ČESKÁ REPUBLIKA - POLSKO</t>
  </si>
  <si>
    <t>počet partnerů</t>
  </si>
  <si>
    <t>partnerů z ČR</t>
  </si>
  <si>
    <t>veřejná podpora pratnerů z ČR (CZK)</t>
  </si>
  <si>
    <t>veřejná podpora partnerů z ČR/rok (CZK)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</si>
</sst>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1]"/>
    <numFmt numFmtId="165" formatCode="#,##0.00\ [$€-C0A]"/>
    <numFmt numFmtId="166" formatCode="#,##0.00\ [$€-46E]"/>
    <numFmt numFmtId="167" formatCode="#,##0.00\ [$€-40B]"/>
    <numFmt numFmtId="168" formatCode="d/m/yyyy;@"/>
    <numFmt numFmtId="169" formatCode="#,##0.00\ [$€-46E];\-#,##0.00\ [$€-46E]"/>
    <numFmt numFmtId="170" formatCode="#,##0.00\ [$€-47E]"/>
  </numFmts>
  <fonts count="17" x14ac:knownFonts="1">
    <font>
      <sz val="11"/>
      <color theme="1"/>
      <name val="Calibri"/>
      <family val="2"/>
      <charset val="238"/>
      <scheme val="minor"/>
    </font>
    <font>
      <b/>
      <sz val="7"/>
      <color rgb="FF000000"/>
      <name val="Tahoma"/>
      <family val="2"/>
      <charset val="238"/>
    </font>
    <font>
      <sz val="8"/>
      <color rgb="FF000000"/>
      <name val="Tahoma"/>
      <family val="2"/>
      <charset val="238"/>
    </font>
    <font>
      <b/>
      <sz val="11"/>
      <color theme="1"/>
      <name val="Calibri"/>
      <family val="2"/>
      <charset val="238"/>
      <scheme val="minor"/>
    </font>
    <font>
      <b/>
      <sz val="10"/>
      <color theme="1"/>
      <name val="Arial"/>
      <family val="2"/>
      <charset val="238"/>
    </font>
    <font>
      <b/>
      <sz val="12"/>
      <color rgb="FF000000"/>
      <name val="Calibri"/>
      <family val="2"/>
      <charset val="238"/>
      <scheme val="minor"/>
    </font>
    <font>
      <sz val="11"/>
      <color rgb="FF000000"/>
      <name val="Calibri"/>
      <family val="2"/>
      <charset val="238"/>
      <scheme val="minor"/>
    </font>
    <font>
      <b/>
      <sz val="9"/>
      <color theme="1"/>
      <name val="Tahoma"/>
      <family val="2"/>
      <charset val="238"/>
    </font>
    <font>
      <b/>
      <sz val="9"/>
      <color rgb="FF000000"/>
      <name val="Tahoma"/>
      <family val="2"/>
      <charset val="238"/>
    </font>
    <font>
      <b/>
      <sz val="18"/>
      <color theme="1"/>
      <name val="Calibri"/>
      <family val="2"/>
      <charset val="238"/>
      <scheme val="minor"/>
    </font>
    <font>
      <sz val="11"/>
      <name val="Calibri"/>
      <family val="2"/>
      <charset val="238"/>
      <scheme val="minor"/>
    </font>
    <font>
      <b/>
      <sz val="11"/>
      <name val="Calibri"/>
      <family val="2"/>
      <charset val="238"/>
      <scheme val="minor"/>
    </font>
    <font>
      <sz val="10"/>
      <color theme="1"/>
      <name val="Arial"/>
      <family val="2"/>
      <charset val="238"/>
    </font>
    <font>
      <sz val="16"/>
      <color theme="1"/>
      <name val="Calibri"/>
      <family val="2"/>
      <charset val="238"/>
      <scheme val="minor"/>
    </font>
    <font>
      <sz val="9"/>
      <color theme="1"/>
      <name val="Calibri"/>
      <family val="2"/>
      <charset val="238"/>
      <scheme val="minor"/>
    </font>
    <font>
      <b/>
      <sz val="9"/>
      <color theme="1"/>
      <name val="Arial"/>
      <family val="2"/>
      <charset val="238"/>
    </font>
    <font>
      <b/>
      <sz val="9"/>
      <color theme="1"/>
      <name val="Calibri"/>
      <family val="2"/>
      <charset val="238"/>
      <scheme val="minor"/>
    </font>
  </fonts>
  <fills count="2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bgColor indexed="64"/>
      </patternFill>
    </fill>
    <fill>
      <patternFill patternType="solid">
        <fgColor theme="6"/>
        <bgColor rgb="FFFFFFFF"/>
      </patternFill>
    </fill>
    <fill>
      <patternFill patternType="solid">
        <fgColor theme="5"/>
        <bgColor rgb="FFFFFFFF"/>
      </patternFill>
    </fill>
    <fill>
      <patternFill patternType="solid">
        <fgColor theme="6" tint="0.79998168889431442"/>
        <bgColor rgb="FFFFFFFF"/>
      </patternFill>
    </fill>
    <fill>
      <patternFill patternType="solid">
        <fgColor theme="4"/>
        <bgColor indexed="64"/>
      </patternFill>
    </fill>
    <fill>
      <patternFill patternType="solid">
        <fgColor theme="4"/>
        <bgColor rgb="FFFFFFFF"/>
      </patternFill>
    </fill>
    <fill>
      <patternFill patternType="solid">
        <fgColor theme="4" tint="0.39997558519241921"/>
        <bgColor rgb="FFFFFFFF"/>
      </patternFill>
    </fill>
    <fill>
      <patternFill patternType="solid">
        <fgColor theme="5"/>
        <bgColor indexed="64"/>
      </patternFill>
    </fill>
    <fill>
      <patternFill patternType="solid">
        <fgColor theme="5" tint="0.79998168889431442"/>
        <bgColor rgb="FFFFFFFF"/>
      </patternFill>
    </fill>
    <fill>
      <patternFill patternType="solid">
        <fgColor theme="7"/>
        <bgColor indexed="64"/>
      </patternFill>
    </fill>
    <fill>
      <patternFill patternType="solid">
        <fgColor theme="7"/>
        <bgColor rgb="FFFFFFFF"/>
      </patternFill>
    </fill>
    <fill>
      <patternFill patternType="solid">
        <fgColor theme="7" tint="0.79998168889431442"/>
        <bgColor rgb="FFFFFFFF"/>
      </patternFill>
    </fill>
    <fill>
      <patternFill patternType="solid">
        <fgColor theme="8"/>
        <bgColor indexed="64"/>
      </patternFill>
    </fill>
    <fill>
      <patternFill patternType="solid">
        <fgColor theme="8"/>
        <bgColor rgb="FFFFFFFF"/>
      </patternFill>
    </fill>
    <fill>
      <patternFill patternType="solid">
        <fgColor theme="8" tint="0.79998168889431442"/>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s>
  <cellStyleXfs count="2">
    <xf numFmtId="0" fontId="0" fillId="0" borderId="0"/>
    <xf numFmtId="0" fontId="1" fillId="0" borderId="0"/>
  </cellStyleXfs>
  <cellXfs count="184">
    <xf numFmtId="0" fontId="0" fillId="0" borderId="0" xfId="0"/>
    <xf numFmtId="0" fontId="0" fillId="0" borderId="0" xfId="0" applyAlignment="1">
      <alignment wrapText="1"/>
    </xf>
    <xf numFmtId="0" fontId="0" fillId="0" borderId="0" xfId="0" applyAlignment="1">
      <alignment horizontal="center" vertical="center"/>
    </xf>
    <xf numFmtId="49" fontId="2" fillId="0" borderId="0" xfId="1" applyNumberFormat="1" applyFont="1" applyAlignment="1">
      <alignment horizontal="left" vertical="center" wrapText="1" shrinkToFit="1"/>
    </xf>
    <xf numFmtId="0" fontId="0" fillId="2" borderId="1" xfId="0" applyFill="1"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5" fillId="0" borderId="0" xfId="1" applyFont="1"/>
    <xf numFmtId="0" fontId="0" fillId="3" borderId="1" xfId="0" applyFill="1" applyBorder="1"/>
    <xf numFmtId="49" fontId="6" fillId="3" borderId="1" xfId="1" applyNumberFormat="1" applyFont="1" applyFill="1" applyBorder="1" applyAlignment="1">
      <alignment horizontal="left" vertical="center" wrapText="1" shrinkToFit="1"/>
    </xf>
    <xf numFmtId="0" fontId="0" fillId="2" borderId="1" xfId="0" applyFill="1" applyBorder="1" applyAlignment="1">
      <alignment horizontal="left" vertical="center"/>
    </xf>
    <xf numFmtId="14" fontId="0" fillId="0" borderId="2" xfId="0" applyNumberFormat="1" applyBorder="1" applyAlignment="1">
      <alignment vertical="center"/>
    </xf>
    <xf numFmtId="0" fontId="0" fillId="4" borderId="5" xfId="0" applyFill="1" applyBorder="1" applyAlignment="1">
      <alignment wrapText="1"/>
    </xf>
    <xf numFmtId="0" fontId="0" fillId="4" borderId="5" xfId="0" applyFill="1" applyBorder="1"/>
    <xf numFmtId="0" fontId="0" fillId="4" borderId="6" xfId="0" applyFill="1" applyBorder="1"/>
    <xf numFmtId="166" fontId="0" fillId="4" borderId="7" xfId="0" applyNumberFormat="1" applyFill="1" applyBorder="1" applyAlignment="1">
      <alignment horizontal="center" vertical="center"/>
    </xf>
    <xf numFmtId="166" fontId="0" fillId="4" borderId="8" xfId="0" applyNumberFormat="1" applyFill="1" applyBorder="1" applyAlignment="1">
      <alignment horizontal="center" vertical="center"/>
    </xf>
    <xf numFmtId="0" fontId="0" fillId="0" borderId="2" xfId="0" applyBorder="1" applyAlignment="1">
      <alignment wrapText="1"/>
    </xf>
    <xf numFmtId="0" fontId="0" fillId="0" borderId="2" xfId="0" applyBorder="1"/>
    <xf numFmtId="0" fontId="0" fillId="2" borderId="1" xfId="0" applyFill="1" applyBorder="1" applyAlignment="1">
      <alignment horizontal="left" vertical="center" wrapText="1"/>
    </xf>
    <xf numFmtId="0" fontId="0" fillId="3" borderId="1" xfId="0" applyFill="1" applyBorder="1" applyAlignment="1">
      <alignment horizontal="left" vertical="center"/>
    </xf>
    <xf numFmtId="0" fontId="0" fillId="3" borderId="2" xfId="0" applyFill="1" applyBorder="1" applyAlignment="1">
      <alignment vertical="center"/>
    </xf>
    <xf numFmtId="0" fontId="0" fillId="3" borderId="1" xfId="0" applyFill="1" applyBorder="1" applyAlignment="1">
      <alignment horizontal="left" vertical="center" wrapText="1"/>
    </xf>
    <xf numFmtId="0" fontId="0" fillId="3" borderId="3" xfId="0" applyFill="1" applyBorder="1" applyAlignment="1">
      <alignment vertical="center"/>
    </xf>
    <xf numFmtId="0" fontId="0" fillId="2" borderId="2" xfId="0" applyFill="1" applyBorder="1" applyAlignment="1">
      <alignment vertical="center"/>
    </xf>
    <xf numFmtId="0" fontId="0" fillId="3" borderId="9"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14" fontId="0" fillId="2" borderId="2" xfId="0" applyNumberFormat="1" applyFill="1" applyBorder="1" applyAlignment="1">
      <alignment horizontal="center" vertical="center"/>
    </xf>
    <xf numFmtId="166" fontId="0" fillId="2" borderId="2" xfId="0" applyNumberFormat="1" applyFill="1" applyBorder="1" applyAlignment="1">
      <alignment horizontal="center" vertical="center"/>
    </xf>
    <xf numFmtId="0" fontId="0" fillId="2" borderId="2" xfId="0" applyFill="1" applyBorder="1" applyAlignment="1">
      <alignment horizontal="center" vertical="center" wrapText="1"/>
    </xf>
    <xf numFmtId="0" fontId="4" fillId="2" borderId="2" xfId="0" applyFont="1" applyFill="1" applyBorder="1" applyAlignment="1">
      <alignment horizontal="center" vertical="center" wrapText="1"/>
    </xf>
    <xf numFmtId="14" fontId="0" fillId="2" borderId="1" xfId="0" applyNumberFormat="1" applyFill="1" applyBorder="1" applyAlignment="1">
      <alignment horizontal="center" vertical="center"/>
    </xf>
    <xf numFmtId="49" fontId="5" fillId="0" borderId="4" xfId="1" applyNumberFormat="1" applyFont="1" applyBorder="1" applyAlignment="1">
      <alignment horizontal="left" vertical="center" wrapText="1" shrinkToFit="1"/>
    </xf>
    <xf numFmtId="166" fontId="0" fillId="3" borderId="2" xfId="0" applyNumberFormat="1" applyFill="1" applyBorder="1" applyAlignment="1">
      <alignment horizontal="center" vertical="center"/>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xf>
    <xf numFmtId="0" fontId="4" fillId="3" borderId="2" xfId="0" applyFont="1" applyFill="1" applyBorder="1" applyAlignment="1">
      <alignment horizontal="center" vertical="center" wrapText="1"/>
    </xf>
    <xf numFmtId="0" fontId="9" fillId="0" borderId="0" xfId="0" applyFont="1" applyAlignment="1">
      <alignment vertical="center"/>
    </xf>
    <xf numFmtId="0" fontId="10" fillId="3" borderId="1" xfId="0" applyFont="1" applyFill="1" applyBorder="1" applyAlignment="1">
      <alignment vertical="center"/>
    </xf>
    <xf numFmtId="0" fontId="0" fillId="4" borderId="0" xfId="0" applyFill="1"/>
    <xf numFmtId="166" fontId="0" fillId="4" borderId="0" xfId="0" applyNumberFormat="1" applyFill="1" applyAlignment="1">
      <alignment horizontal="center" vertical="center"/>
    </xf>
    <xf numFmtId="0" fontId="0" fillId="4" borderId="11" xfId="0" applyFill="1" applyBorder="1" applyAlignment="1">
      <alignment wrapText="1"/>
    </xf>
    <xf numFmtId="0" fontId="0" fillId="4" borderId="11" xfId="0" applyFill="1" applyBorder="1"/>
    <xf numFmtId="0" fontId="0" fillId="4" borderId="12" xfId="0" applyFill="1" applyBorder="1"/>
    <xf numFmtId="166" fontId="0" fillId="4" borderId="10" xfId="0" applyNumberFormat="1" applyFill="1" applyBorder="1" applyAlignment="1">
      <alignment horizontal="center" vertical="center"/>
    </xf>
    <xf numFmtId="0" fontId="0" fillId="3" borderId="2" xfId="0" applyFill="1" applyBorder="1" applyAlignment="1">
      <alignment vertical="center" wrapText="1"/>
    </xf>
    <xf numFmtId="0" fontId="0" fillId="2" borderId="2" xfId="0" applyFill="1" applyBorder="1" applyAlignment="1">
      <alignment vertical="center" wrapText="1"/>
    </xf>
    <xf numFmtId="166" fontId="0" fillId="4" borderId="0" xfId="0" applyNumberFormat="1" applyFill="1" applyAlignment="1">
      <alignment horizontal="right" vertical="center"/>
    </xf>
    <xf numFmtId="166" fontId="0" fillId="4" borderId="13" xfId="0" applyNumberFormat="1" applyFill="1" applyBorder="1" applyAlignment="1">
      <alignment horizontal="right" vertical="center"/>
    </xf>
    <xf numFmtId="166" fontId="0" fillId="4" borderId="8" xfId="0" applyNumberFormat="1" applyFill="1" applyBorder="1" applyAlignment="1">
      <alignment horizontal="right" vertical="center"/>
    </xf>
    <xf numFmtId="0" fontId="12" fillId="2" borderId="2" xfId="0" applyFont="1"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3" fillId="2" borderId="2" xfId="0" applyFont="1" applyFill="1" applyBorder="1" applyAlignment="1">
      <alignment horizontal="center" vertical="center" wrapText="1"/>
    </xf>
    <xf numFmtId="49" fontId="8" fillId="10" borderId="1" xfId="1"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49" fontId="8" fillId="10" borderId="1" xfId="1" applyNumberFormat="1" applyFont="1" applyFill="1" applyBorder="1" applyAlignment="1">
      <alignment horizontal="center" vertical="center" wrapText="1" shrinkToFit="1"/>
    </xf>
    <xf numFmtId="0" fontId="13" fillId="0" borderId="0" xfId="0" applyFont="1" applyAlignment="1">
      <alignment horizontal="center" vertical="center" textRotation="180"/>
    </xf>
    <xf numFmtId="166" fontId="0" fillId="0" borderId="0" xfId="0" applyNumberFormat="1"/>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vertical="center"/>
    </xf>
    <xf numFmtId="14" fontId="14" fillId="3" borderId="1" xfId="0" applyNumberFormat="1" applyFont="1" applyFill="1" applyBorder="1" applyAlignment="1">
      <alignment horizontal="center" vertical="center"/>
    </xf>
    <xf numFmtId="166" fontId="14" fillId="3" borderId="1" xfId="0" applyNumberFormat="1" applyFont="1" applyFill="1" applyBorder="1" applyAlignment="1">
      <alignment horizontal="center" vertical="center"/>
    </xf>
    <xf numFmtId="0" fontId="14" fillId="3"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vertical="center"/>
    </xf>
    <xf numFmtId="14" fontId="14" fillId="2" borderId="1" xfId="0" applyNumberFormat="1" applyFont="1" applyFill="1" applyBorder="1" applyAlignment="1">
      <alignment horizontal="center" vertical="center"/>
    </xf>
    <xf numFmtId="166" fontId="14" fillId="2" borderId="1" xfId="0" applyNumberFormat="1" applyFont="1" applyFill="1" applyBorder="1" applyAlignment="1">
      <alignment horizontal="center" vertical="center"/>
    </xf>
    <xf numFmtId="0" fontId="14"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2" xfId="0" applyFont="1" applyFill="1" applyBorder="1" applyAlignment="1">
      <alignment horizontal="left" vertical="center"/>
    </xf>
    <xf numFmtId="14" fontId="14" fillId="2" borderId="3" xfId="0" applyNumberFormat="1" applyFont="1" applyFill="1" applyBorder="1" applyAlignment="1">
      <alignment horizontal="center" vertical="center"/>
    </xf>
    <xf numFmtId="166" fontId="14" fillId="2" borderId="3"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4" fillId="3" borderId="2" xfId="0" applyFont="1" applyFill="1" applyBorder="1" applyAlignment="1">
      <alignment vertical="center"/>
    </xf>
    <xf numFmtId="14" fontId="14" fillId="3" borderId="3" xfId="0" applyNumberFormat="1" applyFont="1" applyFill="1" applyBorder="1" applyAlignment="1">
      <alignment horizontal="center" vertical="center"/>
    </xf>
    <xf numFmtId="166" fontId="14" fillId="3" borderId="3" xfId="0" applyNumberFormat="1" applyFont="1" applyFill="1" applyBorder="1" applyAlignment="1">
      <alignment horizontal="center" vertical="center"/>
    </xf>
    <xf numFmtId="0" fontId="14" fillId="0" borderId="0" xfId="0" applyFont="1" applyAlignment="1">
      <alignment horizontal="left" vertical="center"/>
    </xf>
    <xf numFmtId="49" fontId="8" fillId="10" borderId="9" xfId="1" applyNumberFormat="1" applyFont="1" applyFill="1" applyBorder="1" applyAlignment="1">
      <alignment horizontal="center" vertical="center" wrapText="1"/>
    </xf>
    <xf numFmtId="1" fontId="14" fillId="3" borderId="9" xfId="0" applyNumberFormat="1" applyFont="1" applyFill="1" applyBorder="1" applyAlignment="1">
      <alignment horizontal="center" vertical="center"/>
    </xf>
    <xf numFmtId="3" fontId="14" fillId="3" borderId="9" xfId="0" applyNumberFormat="1" applyFont="1" applyFill="1" applyBorder="1" applyAlignment="1">
      <alignment horizontal="center" vertical="center"/>
    </xf>
    <xf numFmtId="3" fontId="0" fillId="0" borderId="0" xfId="0" applyNumberFormat="1"/>
    <xf numFmtId="0" fontId="9" fillId="0" borderId="0" xfId="0" applyFont="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49" fontId="8" fillId="6" borderId="1" xfId="1" applyNumberFormat="1" applyFont="1" applyFill="1" applyBorder="1" applyAlignment="1">
      <alignment horizontal="center" vertical="center" wrapText="1" shrinkToFit="1"/>
    </xf>
    <xf numFmtId="49" fontId="8" fillId="8" borderId="1" xfId="1" applyNumberFormat="1" applyFont="1" applyFill="1" applyBorder="1" applyAlignment="1">
      <alignment horizontal="center" vertical="center" wrapText="1" shrinkToFit="1"/>
    </xf>
    <xf numFmtId="49" fontId="8" fillId="8" borderId="1" xfId="1" applyNumberFormat="1"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14" fontId="0" fillId="2" borderId="3" xfId="0" applyNumberFormat="1" applyFill="1" applyBorder="1" applyAlignment="1">
      <alignment horizontal="center" vertical="center"/>
    </xf>
    <xf numFmtId="14" fontId="0" fillId="2" borderId="9" xfId="0" applyNumberFormat="1" applyFill="1" applyBorder="1" applyAlignment="1">
      <alignment horizontal="center" vertical="center"/>
    </xf>
    <xf numFmtId="14" fontId="0" fillId="2" borderId="2" xfId="0" applyNumberFormat="1" applyFill="1" applyBorder="1" applyAlignment="1">
      <alignment horizontal="center" vertical="center"/>
    </xf>
    <xf numFmtId="166" fontId="0" fillId="2" borderId="3" xfId="0" applyNumberFormat="1" applyFill="1" applyBorder="1" applyAlignment="1">
      <alignment horizontal="center" vertical="center"/>
    </xf>
    <xf numFmtId="166" fontId="0" fillId="2" borderId="9" xfId="0" applyNumberFormat="1" applyFill="1" applyBorder="1" applyAlignment="1">
      <alignment horizontal="center" vertical="center"/>
    </xf>
    <xf numFmtId="166" fontId="0" fillId="2" borderId="2"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xf>
    <xf numFmtId="14" fontId="0" fillId="3" borderId="1" xfId="0" applyNumberFormat="1"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xf>
    <xf numFmtId="14" fontId="0" fillId="3" borderId="3" xfId="0" applyNumberFormat="1" applyFill="1" applyBorder="1" applyAlignment="1">
      <alignment horizontal="center" vertical="center"/>
    </xf>
    <xf numFmtId="14" fontId="0" fillId="3" borderId="9" xfId="0" applyNumberFormat="1" applyFill="1" applyBorder="1" applyAlignment="1">
      <alignment horizontal="center" vertical="center"/>
    </xf>
    <xf numFmtId="14" fontId="0" fillId="3" borderId="2" xfId="0" applyNumberFormat="1" applyFill="1" applyBorder="1" applyAlignment="1">
      <alignment horizontal="center" vertical="center"/>
    </xf>
    <xf numFmtId="166" fontId="0" fillId="3" borderId="3" xfId="0" applyNumberFormat="1" applyFill="1" applyBorder="1" applyAlignment="1">
      <alignment horizontal="center" vertical="center"/>
    </xf>
    <xf numFmtId="166" fontId="0" fillId="3" borderId="9" xfId="0" applyNumberFormat="1" applyFill="1" applyBorder="1" applyAlignment="1">
      <alignment horizontal="center" vertical="center"/>
    </xf>
    <xf numFmtId="166" fontId="0" fillId="3" borderId="2" xfId="0" applyNumberFormat="1" applyFill="1" applyBorder="1" applyAlignment="1">
      <alignment horizontal="center"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2" xfId="0"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9" xfId="0" applyFill="1" applyBorder="1" applyAlignment="1">
      <alignment horizontal="left" vertical="center" wrapText="1"/>
    </xf>
    <xf numFmtId="0" fontId="0" fillId="3" borderId="2" xfId="0" applyFill="1" applyBorder="1" applyAlignment="1">
      <alignment horizontal="left" vertical="center" wrapText="1"/>
    </xf>
    <xf numFmtId="0" fontId="13" fillId="0" borderId="14" xfId="0" applyFont="1" applyBorder="1" applyAlignment="1">
      <alignment horizontal="center" vertical="center" textRotation="180"/>
    </xf>
    <xf numFmtId="49" fontId="8" fillId="10" borderId="1" xfId="1" applyNumberFormat="1" applyFont="1" applyFill="1" applyBorder="1" applyAlignment="1">
      <alignment horizontal="center" vertical="center" wrapText="1"/>
    </xf>
    <xf numFmtId="49" fontId="8" fillId="11" borderId="1" xfId="1" applyNumberFormat="1" applyFont="1" applyFill="1" applyBorder="1" applyAlignment="1">
      <alignment horizontal="center" vertical="center" wrapText="1" shrinkToFi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49" fontId="8" fillId="10" borderId="1" xfId="1" applyNumberFormat="1" applyFont="1" applyFill="1" applyBorder="1" applyAlignment="1">
      <alignment horizontal="center" vertical="center" wrapText="1" shrinkToFit="1"/>
    </xf>
    <xf numFmtId="168" fontId="6" fillId="3" borderId="1" xfId="1" applyNumberFormat="1" applyFont="1" applyFill="1" applyBorder="1" applyAlignment="1">
      <alignment horizontal="center" vertical="center" wrapText="1" shrinkToFit="1"/>
    </xf>
    <xf numFmtId="167" fontId="6" fillId="3" borderId="1" xfId="1" applyNumberFormat="1" applyFont="1" applyFill="1" applyBorder="1" applyAlignment="1">
      <alignment horizontal="center" vertical="center" wrapText="1" shrinkToFit="1"/>
    </xf>
    <xf numFmtId="167" fontId="6" fillId="3"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6" fillId="3" borderId="1" xfId="1" applyNumberFormat="1" applyFont="1" applyFill="1" applyBorder="1" applyAlignment="1">
      <alignment horizontal="center" vertical="center" wrapText="1" shrinkToFit="1"/>
    </xf>
    <xf numFmtId="14" fontId="6" fillId="3" borderId="1" xfId="1" applyNumberFormat="1" applyFont="1" applyFill="1" applyBorder="1" applyAlignment="1">
      <alignment horizontal="center" vertical="center" wrapText="1"/>
    </xf>
    <xf numFmtId="49" fontId="8" fillId="11"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6" fontId="0" fillId="3"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166" fontId="0" fillId="2" borderId="1" xfId="0" applyNumberFormat="1" applyFill="1" applyBorder="1" applyAlignment="1">
      <alignment horizontal="center" vertical="center"/>
    </xf>
    <xf numFmtId="0" fontId="4" fillId="2" borderId="1" xfId="0" applyFont="1" applyFill="1" applyBorder="1" applyAlignment="1">
      <alignment horizontal="center" vertical="center" wrapText="1"/>
    </xf>
    <xf numFmtId="170" fontId="0" fillId="2" borderId="3" xfId="0" applyNumberFormat="1" applyFill="1" applyBorder="1" applyAlignment="1">
      <alignment horizontal="center" vertical="center"/>
    </xf>
    <xf numFmtId="170" fontId="0" fillId="2" borderId="2" xfId="0" applyNumberForma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0" fontId="7" fillId="12" borderId="1" xfId="0" applyFont="1" applyFill="1" applyBorder="1" applyAlignment="1">
      <alignment horizontal="center" vertical="center" wrapText="1"/>
    </xf>
    <xf numFmtId="0" fontId="7" fillId="12" borderId="1" xfId="0" applyFont="1" applyFill="1" applyBorder="1" applyAlignment="1">
      <alignment horizontal="center" vertical="center"/>
    </xf>
    <xf numFmtId="49" fontId="8" fillId="7" borderId="1" xfId="1" applyNumberFormat="1" applyFont="1" applyFill="1" applyBorder="1" applyAlignment="1">
      <alignment horizontal="center" vertical="center" wrapText="1" shrinkToFit="1"/>
    </xf>
    <xf numFmtId="49" fontId="8" fillId="13" borderId="1" xfId="1" applyNumberFormat="1" applyFont="1" applyFill="1" applyBorder="1" applyAlignment="1">
      <alignment horizontal="center" vertical="center" wrapText="1" shrinkToFit="1"/>
    </xf>
    <xf numFmtId="49" fontId="8" fillId="13" borderId="1" xfId="1" applyNumberFormat="1" applyFont="1" applyFill="1" applyBorder="1" applyAlignment="1">
      <alignment horizontal="center" vertical="center" wrapText="1"/>
    </xf>
    <xf numFmtId="49" fontId="8" fillId="7" borderId="1" xfId="1"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 xfId="0" applyFont="1" applyFill="1" applyBorder="1" applyAlignment="1">
      <alignment horizontal="center" vertical="center"/>
    </xf>
    <xf numFmtId="49" fontId="8" fillId="15" borderId="1" xfId="1" applyNumberFormat="1" applyFont="1" applyFill="1" applyBorder="1" applyAlignment="1">
      <alignment horizontal="center" vertical="center" wrapText="1" shrinkToFit="1"/>
    </xf>
    <xf numFmtId="49" fontId="8" fillId="15" borderId="1" xfId="1" applyNumberFormat="1" applyFont="1" applyFill="1" applyBorder="1" applyAlignment="1">
      <alignment horizontal="center" vertical="center" wrapText="1"/>
    </xf>
    <xf numFmtId="49" fontId="8" fillId="16" borderId="1" xfId="1" applyNumberFormat="1" applyFont="1" applyFill="1" applyBorder="1" applyAlignment="1">
      <alignment horizontal="center" vertical="center" wrapText="1" shrinkToFit="1"/>
    </xf>
    <xf numFmtId="165" fontId="0" fillId="2" borderId="1" xfId="0" applyNumberFormat="1" applyFill="1" applyBorder="1" applyAlignment="1">
      <alignment horizontal="center" vertical="center"/>
    </xf>
    <xf numFmtId="165"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49" fontId="8" fillId="16" borderId="1" xfId="1" applyNumberFormat="1" applyFont="1" applyFill="1" applyBorder="1" applyAlignment="1">
      <alignment horizontal="center" vertical="center" wrapText="1"/>
    </xf>
    <xf numFmtId="169" fontId="0" fillId="3" borderId="1" xfId="0" applyNumberFormat="1" applyFill="1" applyBorder="1" applyAlignment="1">
      <alignment horizontal="center" vertical="center"/>
    </xf>
    <xf numFmtId="0" fontId="7" fillId="17" borderId="1" xfId="0" applyFont="1" applyFill="1" applyBorder="1" applyAlignment="1">
      <alignment horizontal="center" vertical="center" wrapText="1"/>
    </xf>
    <xf numFmtId="0" fontId="7" fillId="17" borderId="1" xfId="0" applyFont="1" applyFill="1" applyBorder="1" applyAlignment="1">
      <alignment horizontal="center" vertical="center"/>
    </xf>
    <xf numFmtId="49" fontId="8" fillId="18" borderId="1" xfId="1" applyNumberFormat="1" applyFont="1" applyFill="1" applyBorder="1" applyAlignment="1">
      <alignment horizontal="center" vertical="center" wrapText="1" shrinkToFit="1"/>
    </xf>
    <xf numFmtId="49" fontId="8" fillId="19" borderId="1" xfId="1" applyNumberFormat="1" applyFont="1" applyFill="1" applyBorder="1" applyAlignment="1">
      <alignment horizontal="center" vertical="center" wrapText="1" shrinkToFit="1"/>
    </xf>
    <xf numFmtId="49" fontId="8" fillId="19" borderId="1" xfId="1" applyNumberFormat="1" applyFont="1" applyFill="1" applyBorder="1" applyAlignment="1">
      <alignment horizontal="center" vertical="center" wrapText="1"/>
    </xf>
    <xf numFmtId="49" fontId="8" fillId="18" borderId="1" xfId="1" applyNumberFormat="1" applyFont="1" applyFill="1" applyBorder="1" applyAlignment="1">
      <alignment horizontal="center" vertical="center" wrapText="1"/>
    </xf>
    <xf numFmtId="0" fontId="0" fillId="3" borderId="1" xfId="0" applyFill="1" applyBorder="1" applyAlignment="1">
      <alignment horizontal="center" vertical="center"/>
    </xf>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2" borderId="2" xfId="0" applyFill="1" applyBorder="1" applyAlignment="1">
      <alignment horizontal="center" vertical="center"/>
    </xf>
  </cellXfs>
  <cellStyles count="2">
    <cellStyle name="Normální" xfId="0" builtinId="0"/>
    <cellStyle name="Normální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K54"/>
  <sheetViews>
    <sheetView zoomScale="80" zoomScaleNormal="80" workbookViewId="0">
      <pane xSplit="3" ySplit="6" topLeftCell="D7" activePane="bottomRight" state="frozen"/>
      <selection pane="topRight" activeCell="D1" sqref="D1"/>
      <selection pane="bottomLeft" activeCell="A7" sqref="A7"/>
      <selection pane="bottomRight" activeCell="A2" sqref="A2"/>
    </sheetView>
  </sheetViews>
  <sheetFormatPr defaultRowHeight="15" x14ac:dyDescent="0.25"/>
  <cols>
    <col min="1" max="1" width="16.85546875" style="1" customWidth="1"/>
    <col min="2" max="2" width="25.7109375" customWidth="1"/>
    <col min="3" max="3" width="102" customWidth="1"/>
    <col min="4" max="4" width="64.140625" customWidth="1"/>
    <col min="6" max="7" width="15.28515625" customWidth="1"/>
    <col min="8" max="8" width="14.42578125" customWidth="1"/>
    <col min="9" max="9" width="13.140625" customWidth="1"/>
    <col min="10" max="10" width="17.140625" customWidth="1"/>
    <col min="11" max="11" width="16.42578125" customWidth="1"/>
  </cols>
  <sheetData>
    <row r="1" spans="1:11" ht="23.25" x14ac:dyDescent="0.25">
      <c r="A1" s="87" t="s">
        <v>499</v>
      </c>
      <c r="B1" s="87"/>
      <c r="C1" s="87"/>
      <c r="D1" s="87"/>
      <c r="E1" s="87"/>
      <c r="F1" s="87"/>
      <c r="G1" s="87"/>
      <c r="H1" s="87"/>
      <c r="I1" s="87"/>
      <c r="J1" s="87"/>
      <c r="K1" s="87"/>
    </row>
    <row r="2" spans="1:11" ht="15" customHeight="1" x14ac:dyDescent="0.25">
      <c r="B2" s="8" t="s">
        <v>103</v>
      </c>
      <c r="C2" s="34" t="s">
        <v>767</v>
      </c>
      <c r="D2" s="34"/>
      <c r="F2" s="3"/>
      <c r="G2" s="3"/>
    </row>
    <row r="3" spans="1:11" s="2" customFormat="1" ht="18" customHeight="1" x14ac:dyDescent="0.25">
      <c r="A3" s="88" t="s">
        <v>0</v>
      </c>
      <c r="B3" s="88" t="s">
        <v>2</v>
      </c>
      <c r="C3" s="90" t="s">
        <v>3</v>
      </c>
      <c r="D3" s="88" t="s">
        <v>16</v>
      </c>
      <c r="E3" s="88" t="s">
        <v>8</v>
      </c>
      <c r="F3" s="88" t="s">
        <v>17</v>
      </c>
      <c r="G3" s="88" t="s">
        <v>407</v>
      </c>
      <c r="H3" s="93" t="s">
        <v>5</v>
      </c>
      <c r="I3" s="93" t="s">
        <v>13</v>
      </c>
      <c r="J3" s="93" t="s">
        <v>6</v>
      </c>
      <c r="K3" s="93" t="s">
        <v>10</v>
      </c>
    </row>
    <row r="4" spans="1:11" s="2" customFormat="1" ht="21" customHeight="1" x14ac:dyDescent="0.25">
      <c r="A4" s="88"/>
      <c r="B4" s="89"/>
      <c r="C4" s="90"/>
      <c r="D4" s="89"/>
      <c r="E4" s="89"/>
      <c r="F4" s="89"/>
      <c r="G4" s="88"/>
      <c r="H4" s="93"/>
      <c r="I4" s="93"/>
      <c r="J4" s="93"/>
      <c r="K4" s="93"/>
    </row>
    <row r="5" spans="1:11" s="2" customFormat="1" ht="18.75" customHeight="1" x14ac:dyDescent="0.25">
      <c r="A5" s="91" t="s">
        <v>0</v>
      </c>
      <c r="B5" s="91" t="s">
        <v>104</v>
      </c>
      <c r="C5" s="91" t="s">
        <v>4</v>
      </c>
      <c r="D5" s="91" t="s">
        <v>66</v>
      </c>
      <c r="E5" s="91" t="s">
        <v>9</v>
      </c>
      <c r="F5" s="91" t="s">
        <v>67</v>
      </c>
      <c r="G5" s="91" t="s">
        <v>406</v>
      </c>
      <c r="H5" s="92" t="s">
        <v>12</v>
      </c>
      <c r="I5" s="91" t="s">
        <v>11</v>
      </c>
      <c r="J5" s="91" t="s">
        <v>7</v>
      </c>
      <c r="K5" s="92" t="s">
        <v>1</v>
      </c>
    </row>
    <row r="6" spans="1:11" s="2" customFormat="1" ht="18" customHeight="1" x14ac:dyDescent="0.25">
      <c r="A6" s="91"/>
      <c r="B6" s="91"/>
      <c r="C6" s="91"/>
      <c r="D6" s="91"/>
      <c r="E6" s="91"/>
      <c r="F6" s="91"/>
      <c r="G6" s="91"/>
      <c r="H6" s="92"/>
      <c r="I6" s="91"/>
      <c r="J6" s="91"/>
      <c r="K6" s="92"/>
    </row>
    <row r="7" spans="1:11" ht="15.75" customHeight="1" x14ac:dyDescent="0.25">
      <c r="A7" s="101" t="s">
        <v>56</v>
      </c>
      <c r="B7" s="102" t="s">
        <v>55</v>
      </c>
      <c r="C7" s="101" t="s">
        <v>57</v>
      </c>
      <c r="D7" s="9" t="s">
        <v>58</v>
      </c>
      <c r="E7" s="6" t="s">
        <v>15</v>
      </c>
      <c r="F7" s="6" t="s">
        <v>18</v>
      </c>
      <c r="G7" s="103">
        <v>42342</v>
      </c>
      <c r="H7" s="103">
        <v>42370</v>
      </c>
      <c r="I7" s="103">
        <v>43830</v>
      </c>
      <c r="J7" s="100">
        <v>7987790.6500000004</v>
      </c>
      <c r="K7" s="100">
        <v>6789621.54</v>
      </c>
    </row>
    <row r="8" spans="1:11" ht="15.75" customHeight="1" x14ac:dyDescent="0.25">
      <c r="A8" s="101"/>
      <c r="B8" s="102"/>
      <c r="C8" s="101"/>
      <c r="D8" s="9" t="s">
        <v>59</v>
      </c>
      <c r="E8" s="6" t="s">
        <v>15</v>
      </c>
      <c r="F8" s="6" t="s">
        <v>19</v>
      </c>
      <c r="G8" s="103"/>
      <c r="H8" s="103"/>
      <c r="I8" s="103"/>
      <c r="J8" s="100"/>
      <c r="K8" s="100"/>
    </row>
    <row r="9" spans="1:11" ht="15.75" customHeight="1" x14ac:dyDescent="0.25">
      <c r="A9" s="101"/>
      <c r="B9" s="102"/>
      <c r="C9" s="101"/>
      <c r="D9" s="9" t="s">
        <v>60</v>
      </c>
      <c r="E9" s="6" t="s">
        <v>15</v>
      </c>
      <c r="F9" s="6" t="s">
        <v>19</v>
      </c>
      <c r="G9" s="103"/>
      <c r="H9" s="103"/>
      <c r="I9" s="103"/>
      <c r="J9" s="100"/>
      <c r="K9" s="100"/>
    </row>
    <row r="10" spans="1:11" ht="15.75" customHeight="1" x14ac:dyDescent="0.25">
      <c r="A10" s="101"/>
      <c r="B10" s="102"/>
      <c r="C10" s="101"/>
      <c r="D10" s="9" t="s">
        <v>61</v>
      </c>
      <c r="E10" s="6" t="s">
        <v>14</v>
      </c>
      <c r="F10" s="6" t="s">
        <v>19</v>
      </c>
      <c r="G10" s="103"/>
      <c r="H10" s="103"/>
      <c r="I10" s="103"/>
      <c r="J10" s="100"/>
      <c r="K10" s="100"/>
    </row>
    <row r="11" spans="1:11" ht="15.75" customHeight="1" x14ac:dyDescent="0.25">
      <c r="A11" s="101"/>
      <c r="B11" s="102"/>
      <c r="C11" s="101"/>
      <c r="D11" s="9" t="s">
        <v>62</v>
      </c>
      <c r="E11" s="6" t="s">
        <v>14</v>
      </c>
      <c r="F11" s="6" t="s">
        <v>19</v>
      </c>
      <c r="G11" s="103"/>
      <c r="H11" s="103"/>
      <c r="I11" s="103"/>
      <c r="J11" s="100"/>
      <c r="K11" s="100"/>
    </row>
    <row r="12" spans="1:11" ht="15.75" customHeight="1" x14ac:dyDescent="0.25">
      <c r="A12" s="101"/>
      <c r="B12" s="102"/>
      <c r="C12" s="101"/>
      <c r="D12" s="9" t="s">
        <v>63</v>
      </c>
      <c r="E12" s="6" t="s">
        <v>14</v>
      </c>
      <c r="F12" s="6" t="s">
        <v>19</v>
      </c>
      <c r="G12" s="103"/>
      <c r="H12" s="103"/>
      <c r="I12" s="103"/>
      <c r="J12" s="100"/>
      <c r="K12" s="100"/>
    </row>
    <row r="13" spans="1:11" ht="15.75" customHeight="1" x14ac:dyDescent="0.25">
      <c r="A13" s="101"/>
      <c r="B13" s="102"/>
      <c r="C13" s="101"/>
      <c r="D13" s="9" t="s">
        <v>64</v>
      </c>
      <c r="E13" s="6" t="s">
        <v>14</v>
      </c>
      <c r="F13" s="6" t="s">
        <v>19</v>
      </c>
      <c r="G13" s="103"/>
      <c r="H13" s="103"/>
      <c r="I13" s="103"/>
      <c r="J13" s="100"/>
      <c r="K13" s="100"/>
    </row>
    <row r="14" spans="1:11" ht="15.75" customHeight="1" x14ac:dyDescent="0.25">
      <c r="A14" s="101"/>
      <c r="B14" s="102"/>
      <c r="C14" s="101"/>
      <c r="D14" s="9" t="s">
        <v>65</v>
      </c>
      <c r="E14" s="6" t="s">
        <v>14</v>
      </c>
      <c r="F14" s="6" t="s">
        <v>19</v>
      </c>
      <c r="G14" s="103"/>
      <c r="H14" s="103"/>
      <c r="I14" s="103"/>
      <c r="J14" s="100"/>
      <c r="K14" s="100"/>
    </row>
    <row r="15" spans="1:11" ht="21.75" customHeight="1" x14ac:dyDescent="0.25">
      <c r="A15" s="104" t="s">
        <v>468</v>
      </c>
      <c r="B15" s="107" t="s">
        <v>469</v>
      </c>
      <c r="C15" s="108" t="s">
        <v>498</v>
      </c>
      <c r="D15" s="4" t="s">
        <v>417</v>
      </c>
      <c r="E15" s="4" t="s">
        <v>14</v>
      </c>
      <c r="F15" s="4" t="s">
        <v>18</v>
      </c>
      <c r="G15" s="109">
        <v>42909</v>
      </c>
      <c r="H15" s="94">
        <v>43009</v>
      </c>
      <c r="I15" s="94">
        <v>43830</v>
      </c>
      <c r="J15" s="97">
        <v>1092862.8999999999</v>
      </c>
      <c r="K15" s="97">
        <v>928933.46</v>
      </c>
    </row>
    <row r="16" spans="1:11" ht="21.75" customHeight="1" x14ac:dyDescent="0.25">
      <c r="A16" s="105"/>
      <c r="B16" s="107"/>
      <c r="C16" s="108"/>
      <c r="D16" s="4" t="s">
        <v>470</v>
      </c>
      <c r="E16" s="4" t="s">
        <v>15</v>
      </c>
      <c r="F16" s="4" t="s">
        <v>19</v>
      </c>
      <c r="G16" s="109"/>
      <c r="H16" s="95"/>
      <c r="I16" s="95"/>
      <c r="J16" s="98"/>
      <c r="K16" s="98"/>
    </row>
    <row r="17" spans="1:11" ht="21.75" customHeight="1" x14ac:dyDescent="0.25">
      <c r="A17" s="105"/>
      <c r="B17" s="107"/>
      <c r="C17" s="108"/>
      <c r="D17" s="4" t="s">
        <v>227</v>
      </c>
      <c r="E17" s="4" t="s">
        <v>15</v>
      </c>
      <c r="F17" s="4" t="s">
        <v>19</v>
      </c>
      <c r="G17" s="109"/>
      <c r="H17" s="95"/>
      <c r="I17" s="95"/>
      <c r="J17" s="98"/>
      <c r="K17" s="98"/>
    </row>
    <row r="18" spans="1:11" ht="21.75" customHeight="1" x14ac:dyDescent="0.25">
      <c r="A18" s="105"/>
      <c r="B18" s="107"/>
      <c r="C18" s="108"/>
      <c r="D18" s="4" t="s">
        <v>228</v>
      </c>
      <c r="E18" s="4" t="s">
        <v>14</v>
      </c>
      <c r="F18" s="4" t="s">
        <v>19</v>
      </c>
      <c r="G18" s="109"/>
      <c r="H18" s="95"/>
      <c r="I18" s="95"/>
      <c r="J18" s="98"/>
      <c r="K18" s="98"/>
    </row>
    <row r="19" spans="1:11" ht="21.75" customHeight="1" x14ac:dyDescent="0.25">
      <c r="A19" s="105"/>
      <c r="B19" s="107"/>
      <c r="C19" s="108"/>
      <c r="D19" s="4" t="s">
        <v>471</v>
      </c>
      <c r="E19" s="4" t="s">
        <v>14</v>
      </c>
      <c r="F19" s="4" t="s">
        <v>19</v>
      </c>
      <c r="G19" s="109"/>
      <c r="H19" s="95"/>
      <c r="I19" s="95"/>
      <c r="J19" s="98"/>
      <c r="K19" s="98"/>
    </row>
    <row r="20" spans="1:11" ht="21.75" customHeight="1" x14ac:dyDescent="0.25">
      <c r="A20" s="105"/>
      <c r="B20" s="107"/>
      <c r="C20" s="108"/>
      <c r="D20" s="4" t="s">
        <v>472</v>
      </c>
      <c r="E20" s="4" t="s">
        <v>14</v>
      </c>
      <c r="F20" s="4" t="s">
        <v>19</v>
      </c>
      <c r="G20" s="109"/>
      <c r="H20" s="95"/>
      <c r="I20" s="95"/>
      <c r="J20" s="98"/>
      <c r="K20" s="98"/>
    </row>
    <row r="21" spans="1:11" ht="21.75" customHeight="1" x14ac:dyDescent="0.25">
      <c r="A21" s="105"/>
      <c r="B21" s="107"/>
      <c r="C21" s="108"/>
      <c r="D21" s="4" t="s">
        <v>473</v>
      </c>
      <c r="E21" s="4" t="s">
        <v>14</v>
      </c>
      <c r="F21" s="4" t="s">
        <v>19</v>
      </c>
      <c r="G21" s="109"/>
      <c r="H21" s="95"/>
      <c r="I21" s="95"/>
      <c r="J21" s="98"/>
      <c r="K21" s="98"/>
    </row>
    <row r="22" spans="1:11" ht="21.75" customHeight="1" x14ac:dyDescent="0.25">
      <c r="A22" s="105"/>
      <c r="B22" s="107"/>
      <c r="C22" s="108"/>
      <c r="D22" s="4" t="s">
        <v>474</v>
      </c>
      <c r="E22" s="4" t="s">
        <v>14</v>
      </c>
      <c r="F22" s="4" t="s">
        <v>19</v>
      </c>
      <c r="G22" s="109"/>
      <c r="H22" s="95"/>
      <c r="I22" s="95"/>
      <c r="J22" s="98"/>
      <c r="K22" s="98"/>
    </row>
    <row r="23" spans="1:11" ht="21.75" customHeight="1" x14ac:dyDescent="0.25">
      <c r="A23" s="105"/>
      <c r="B23" s="107"/>
      <c r="C23" s="108"/>
      <c r="D23" s="4" t="s">
        <v>475</v>
      </c>
      <c r="E23" s="4" t="s">
        <v>14</v>
      </c>
      <c r="F23" s="4" t="s">
        <v>19</v>
      </c>
      <c r="G23" s="109"/>
      <c r="H23" s="95"/>
      <c r="I23" s="95"/>
      <c r="J23" s="98"/>
      <c r="K23" s="98"/>
    </row>
    <row r="24" spans="1:11" ht="21.75" customHeight="1" x14ac:dyDescent="0.25">
      <c r="A24" s="106"/>
      <c r="B24" s="107"/>
      <c r="C24" s="108"/>
      <c r="D24" s="4" t="s">
        <v>476</v>
      </c>
      <c r="E24" s="4" t="s">
        <v>14</v>
      </c>
      <c r="F24" s="4" t="s">
        <v>19</v>
      </c>
      <c r="G24" s="109"/>
      <c r="H24" s="96"/>
      <c r="I24" s="96"/>
      <c r="J24" s="99"/>
      <c r="K24" s="99"/>
    </row>
    <row r="25" spans="1:11" ht="23.25" customHeight="1" x14ac:dyDescent="0.25">
      <c r="A25" s="119" t="s">
        <v>477</v>
      </c>
      <c r="B25" s="121" t="s">
        <v>478</v>
      </c>
      <c r="C25" s="119" t="s">
        <v>497</v>
      </c>
      <c r="D25" s="22" t="s">
        <v>217</v>
      </c>
      <c r="E25" s="6" t="s">
        <v>14</v>
      </c>
      <c r="F25" s="6" t="s">
        <v>18</v>
      </c>
      <c r="G25" s="110">
        <v>42909</v>
      </c>
      <c r="H25" s="110">
        <v>43101</v>
      </c>
      <c r="I25" s="110">
        <v>43646</v>
      </c>
      <c r="J25" s="113">
        <v>1109520.53</v>
      </c>
      <c r="K25" s="113">
        <v>943092.44</v>
      </c>
    </row>
    <row r="26" spans="1:11" ht="23.25" customHeight="1" x14ac:dyDescent="0.25">
      <c r="A26" s="120"/>
      <c r="B26" s="122"/>
      <c r="C26" s="120"/>
      <c r="D26" s="22" t="s">
        <v>216</v>
      </c>
      <c r="E26" s="24" t="s">
        <v>14</v>
      </c>
      <c r="F26" s="24" t="s">
        <v>19</v>
      </c>
      <c r="G26" s="111"/>
      <c r="H26" s="111"/>
      <c r="I26" s="111"/>
      <c r="J26" s="114"/>
      <c r="K26" s="114"/>
    </row>
    <row r="27" spans="1:11" ht="23.25" customHeight="1" x14ac:dyDescent="0.25">
      <c r="A27" s="120"/>
      <c r="B27" s="122"/>
      <c r="C27" s="120"/>
      <c r="D27" s="22" t="s">
        <v>214</v>
      </c>
      <c r="E27" s="6" t="s">
        <v>15</v>
      </c>
      <c r="F27" s="6" t="s">
        <v>19</v>
      </c>
      <c r="G27" s="111"/>
      <c r="H27" s="111"/>
      <c r="I27" s="111"/>
      <c r="J27" s="114"/>
      <c r="K27" s="114"/>
    </row>
    <row r="28" spans="1:11" ht="23.25" customHeight="1" x14ac:dyDescent="0.25">
      <c r="A28" s="120"/>
      <c r="B28" s="122"/>
      <c r="C28" s="120"/>
      <c r="D28" s="22" t="s">
        <v>215</v>
      </c>
      <c r="E28" s="6" t="s">
        <v>15</v>
      </c>
      <c r="F28" s="6" t="s">
        <v>19</v>
      </c>
      <c r="G28" s="111"/>
      <c r="H28" s="111"/>
      <c r="I28" s="111"/>
      <c r="J28" s="114"/>
      <c r="K28" s="114"/>
    </row>
    <row r="29" spans="1:11" ht="23.25" customHeight="1" x14ac:dyDescent="0.25">
      <c r="A29" s="120"/>
      <c r="B29" s="122"/>
      <c r="C29" s="123"/>
      <c r="D29" s="22" t="s">
        <v>479</v>
      </c>
      <c r="E29" s="6" t="s">
        <v>15</v>
      </c>
      <c r="F29" s="6" t="s">
        <v>19</v>
      </c>
      <c r="G29" s="112"/>
      <c r="H29" s="112"/>
      <c r="I29" s="112"/>
      <c r="J29" s="115"/>
      <c r="K29" s="115"/>
    </row>
    <row r="30" spans="1:11" ht="23.25" customHeight="1" x14ac:dyDescent="0.25">
      <c r="A30" s="104" t="s">
        <v>453</v>
      </c>
      <c r="B30" s="116" t="s">
        <v>454</v>
      </c>
      <c r="C30" s="104" t="s">
        <v>496</v>
      </c>
      <c r="D30" s="25" t="s">
        <v>176</v>
      </c>
      <c r="E30" s="27" t="s">
        <v>14</v>
      </c>
      <c r="F30" s="4" t="s">
        <v>18</v>
      </c>
      <c r="G30" s="94">
        <v>42909</v>
      </c>
      <c r="H30" s="94">
        <v>42917</v>
      </c>
      <c r="I30" s="94">
        <v>43281</v>
      </c>
      <c r="J30" s="97">
        <v>722516.42</v>
      </c>
      <c r="K30" s="97">
        <v>614137</v>
      </c>
    </row>
    <row r="31" spans="1:11" ht="23.25" customHeight="1" x14ac:dyDescent="0.25">
      <c r="A31" s="105"/>
      <c r="B31" s="117"/>
      <c r="C31" s="105"/>
      <c r="D31" s="25" t="s">
        <v>349</v>
      </c>
      <c r="E31" s="4" t="s">
        <v>15</v>
      </c>
      <c r="F31" s="4" t="s">
        <v>19</v>
      </c>
      <c r="G31" s="95"/>
      <c r="H31" s="95"/>
      <c r="I31" s="95"/>
      <c r="J31" s="98"/>
      <c r="K31" s="98"/>
    </row>
    <row r="32" spans="1:11" ht="23.25" customHeight="1" x14ac:dyDescent="0.25">
      <c r="A32" s="105"/>
      <c r="B32" s="117"/>
      <c r="C32" s="105"/>
      <c r="D32" s="25" t="s">
        <v>457</v>
      </c>
      <c r="E32" s="27" t="s">
        <v>14</v>
      </c>
      <c r="F32" s="27" t="s">
        <v>19</v>
      </c>
      <c r="G32" s="95"/>
      <c r="H32" s="95"/>
      <c r="I32" s="95"/>
      <c r="J32" s="98"/>
      <c r="K32" s="98"/>
    </row>
    <row r="33" spans="1:11" ht="23.25" customHeight="1" x14ac:dyDescent="0.25">
      <c r="A33" s="106"/>
      <c r="B33" s="118"/>
      <c r="C33" s="106"/>
      <c r="D33" s="25" t="s">
        <v>458</v>
      </c>
      <c r="E33" s="4" t="s">
        <v>15</v>
      </c>
      <c r="F33" s="4" t="s">
        <v>19</v>
      </c>
      <c r="G33" s="96"/>
      <c r="H33" s="96"/>
      <c r="I33" s="96"/>
      <c r="J33" s="99"/>
      <c r="K33" s="99"/>
    </row>
    <row r="34" spans="1:11" ht="29.25" customHeight="1" x14ac:dyDescent="0.25">
      <c r="A34" s="119" t="s">
        <v>461</v>
      </c>
      <c r="B34" s="121" t="s">
        <v>462</v>
      </c>
      <c r="C34" s="125" t="s">
        <v>495</v>
      </c>
      <c r="D34" s="22" t="s">
        <v>364</v>
      </c>
      <c r="E34" s="6" t="s">
        <v>14</v>
      </c>
      <c r="F34" s="6" t="s">
        <v>18</v>
      </c>
      <c r="G34" s="110">
        <v>42909</v>
      </c>
      <c r="H34" s="110">
        <v>42979</v>
      </c>
      <c r="I34" s="110">
        <v>43404</v>
      </c>
      <c r="J34" s="113">
        <v>196894.57</v>
      </c>
      <c r="K34" s="113">
        <v>167360.29999999999</v>
      </c>
    </row>
    <row r="35" spans="1:11" ht="29.25" customHeight="1" x14ac:dyDescent="0.25">
      <c r="A35" s="120"/>
      <c r="B35" s="122"/>
      <c r="C35" s="126"/>
      <c r="D35" s="22" t="s">
        <v>463</v>
      </c>
      <c r="E35" s="24" t="s">
        <v>14</v>
      </c>
      <c r="F35" s="24" t="s">
        <v>19</v>
      </c>
      <c r="G35" s="111"/>
      <c r="H35" s="111"/>
      <c r="I35" s="111"/>
      <c r="J35" s="114"/>
      <c r="K35" s="114"/>
    </row>
    <row r="36" spans="1:11" ht="29.25" customHeight="1" x14ac:dyDescent="0.25">
      <c r="A36" s="120"/>
      <c r="B36" s="122"/>
      <c r="C36" s="126"/>
      <c r="D36" s="22" t="s">
        <v>464</v>
      </c>
      <c r="E36" s="6" t="s">
        <v>15</v>
      </c>
      <c r="F36" s="6" t="s">
        <v>19</v>
      </c>
      <c r="G36" s="111"/>
      <c r="H36" s="111"/>
      <c r="I36" s="111"/>
      <c r="J36" s="114"/>
      <c r="K36" s="114"/>
    </row>
    <row r="37" spans="1:11" ht="29.25" customHeight="1" x14ac:dyDescent="0.25">
      <c r="A37" s="123"/>
      <c r="B37" s="124"/>
      <c r="C37" s="127"/>
      <c r="D37" s="22" t="s">
        <v>150</v>
      </c>
      <c r="E37" s="6" t="s">
        <v>15</v>
      </c>
      <c r="F37" s="6" t="s">
        <v>19</v>
      </c>
      <c r="G37" s="112"/>
      <c r="H37" s="112"/>
      <c r="I37" s="112"/>
      <c r="J37" s="115"/>
      <c r="K37" s="115"/>
    </row>
    <row r="38" spans="1:11" ht="65.25" customHeight="1" x14ac:dyDescent="0.25">
      <c r="A38" s="104" t="s">
        <v>455</v>
      </c>
      <c r="B38" s="116" t="s">
        <v>456</v>
      </c>
      <c r="C38" s="104" t="s">
        <v>494</v>
      </c>
      <c r="D38" s="25" t="s">
        <v>64</v>
      </c>
      <c r="E38" s="4" t="s">
        <v>14</v>
      </c>
      <c r="F38" s="4" t="s">
        <v>18</v>
      </c>
      <c r="G38" s="94">
        <v>42909</v>
      </c>
      <c r="H38" s="94">
        <v>43101</v>
      </c>
      <c r="I38" s="94">
        <v>44196</v>
      </c>
      <c r="J38" s="97">
        <v>952356.72</v>
      </c>
      <c r="K38" s="97">
        <v>809502</v>
      </c>
    </row>
    <row r="39" spans="1:11" ht="65.25" customHeight="1" x14ac:dyDescent="0.25">
      <c r="A39" s="105"/>
      <c r="B39" s="117"/>
      <c r="C39" s="105"/>
      <c r="D39" s="25" t="s">
        <v>460</v>
      </c>
      <c r="E39" s="4" t="s">
        <v>15</v>
      </c>
      <c r="F39" s="4" t="s">
        <v>19</v>
      </c>
      <c r="G39" s="95"/>
      <c r="H39" s="95"/>
      <c r="I39" s="95"/>
      <c r="J39" s="98"/>
      <c r="K39" s="98"/>
    </row>
    <row r="40" spans="1:11" ht="65.25" customHeight="1" x14ac:dyDescent="0.25">
      <c r="A40" s="106"/>
      <c r="B40" s="118"/>
      <c r="C40" s="106"/>
      <c r="D40" s="25" t="s">
        <v>459</v>
      </c>
      <c r="E40" s="4" t="s">
        <v>15</v>
      </c>
      <c r="F40" s="4" t="s">
        <v>19</v>
      </c>
      <c r="G40" s="96"/>
      <c r="H40" s="96"/>
      <c r="I40" s="96"/>
      <c r="J40" s="99"/>
      <c r="K40" s="99"/>
    </row>
    <row r="41" spans="1:11" ht="47.25" customHeight="1" x14ac:dyDescent="0.25">
      <c r="A41" s="119" t="s">
        <v>480</v>
      </c>
      <c r="B41" s="121" t="s">
        <v>481</v>
      </c>
      <c r="C41" s="119" t="s">
        <v>493</v>
      </c>
      <c r="D41" s="22" t="s">
        <v>482</v>
      </c>
      <c r="E41" s="6" t="s">
        <v>14</v>
      </c>
      <c r="F41" s="6" t="s">
        <v>18</v>
      </c>
      <c r="G41" s="110">
        <v>42909</v>
      </c>
      <c r="H41" s="110">
        <v>42982</v>
      </c>
      <c r="I41" s="110">
        <v>43465</v>
      </c>
      <c r="J41" s="113">
        <v>830825</v>
      </c>
      <c r="K41" s="113">
        <v>706201.25</v>
      </c>
    </row>
    <row r="42" spans="1:11" ht="47.25" customHeight="1" x14ac:dyDescent="0.25">
      <c r="A42" s="120"/>
      <c r="B42" s="122"/>
      <c r="C42" s="120"/>
      <c r="D42" s="22" t="s">
        <v>483</v>
      </c>
      <c r="E42" s="24" t="s">
        <v>14</v>
      </c>
      <c r="F42" s="24" t="s">
        <v>19</v>
      </c>
      <c r="G42" s="111"/>
      <c r="H42" s="111"/>
      <c r="I42" s="111"/>
      <c r="J42" s="114"/>
      <c r="K42" s="114"/>
    </row>
    <row r="43" spans="1:11" ht="47.25" customHeight="1" x14ac:dyDescent="0.25">
      <c r="A43" s="123"/>
      <c r="B43" s="124"/>
      <c r="C43" s="123"/>
      <c r="D43" s="22" t="s">
        <v>484</v>
      </c>
      <c r="E43" s="6" t="s">
        <v>15</v>
      </c>
      <c r="F43" s="6" t="s">
        <v>19</v>
      </c>
      <c r="G43" s="112"/>
      <c r="H43" s="112"/>
      <c r="I43" s="112"/>
      <c r="J43" s="115"/>
      <c r="K43" s="115"/>
    </row>
    <row r="44" spans="1:11" ht="35.25" customHeight="1" x14ac:dyDescent="0.25">
      <c r="A44" s="104" t="s">
        <v>465</v>
      </c>
      <c r="B44" s="116" t="s">
        <v>466</v>
      </c>
      <c r="C44" s="104" t="s">
        <v>492</v>
      </c>
      <c r="D44" s="25" t="s">
        <v>62</v>
      </c>
      <c r="E44" s="4" t="s">
        <v>14</v>
      </c>
      <c r="F44" s="4" t="s">
        <v>18</v>
      </c>
      <c r="G44" s="94">
        <v>42909</v>
      </c>
      <c r="H44" s="94">
        <v>43040</v>
      </c>
      <c r="I44" s="94">
        <v>43616</v>
      </c>
      <c r="J44" s="97">
        <v>1164640</v>
      </c>
      <c r="K44" s="97">
        <v>989944</v>
      </c>
    </row>
    <row r="45" spans="1:11" ht="35.25" customHeight="1" x14ac:dyDescent="0.25">
      <c r="A45" s="105"/>
      <c r="B45" s="117"/>
      <c r="C45" s="105"/>
      <c r="D45" s="25" t="s">
        <v>467</v>
      </c>
      <c r="E45" s="4" t="s">
        <v>15</v>
      </c>
      <c r="F45" s="4" t="s">
        <v>19</v>
      </c>
      <c r="G45" s="95"/>
      <c r="H45" s="95"/>
      <c r="I45" s="95"/>
      <c r="J45" s="98"/>
      <c r="K45" s="98"/>
    </row>
    <row r="46" spans="1:11" ht="35.25" customHeight="1" x14ac:dyDescent="0.25">
      <c r="A46" s="105"/>
      <c r="B46" s="117"/>
      <c r="C46" s="105"/>
      <c r="D46" s="25" t="s">
        <v>381</v>
      </c>
      <c r="E46" s="27" t="s">
        <v>14</v>
      </c>
      <c r="F46" s="27" t="s">
        <v>19</v>
      </c>
      <c r="G46" s="95"/>
      <c r="H46" s="95"/>
      <c r="I46" s="95"/>
      <c r="J46" s="98"/>
      <c r="K46" s="98"/>
    </row>
    <row r="47" spans="1:11" ht="35.25" customHeight="1" x14ac:dyDescent="0.25">
      <c r="A47" s="106"/>
      <c r="B47" s="118"/>
      <c r="C47" s="106"/>
      <c r="D47" s="25" t="s">
        <v>382</v>
      </c>
      <c r="E47" s="4" t="s">
        <v>15</v>
      </c>
      <c r="F47" s="4" t="s">
        <v>19</v>
      </c>
      <c r="G47" s="96"/>
      <c r="H47" s="96"/>
      <c r="I47" s="96"/>
      <c r="J47" s="99"/>
      <c r="K47" s="99"/>
    </row>
    <row r="48" spans="1:11" ht="6.75" customHeight="1" x14ac:dyDescent="0.25">
      <c r="A48" s="18"/>
      <c r="B48" s="19"/>
      <c r="C48" s="19"/>
      <c r="D48" s="19"/>
      <c r="E48" s="19"/>
      <c r="F48" s="19"/>
      <c r="G48" s="19"/>
      <c r="H48" s="12"/>
      <c r="I48" s="19"/>
      <c r="J48" s="19"/>
      <c r="K48" s="19"/>
    </row>
    <row r="49" spans="1:11" ht="15.75" thickBot="1" x14ac:dyDescent="0.3">
      <c r="A49" s="43" t="s">
        <v>135</v>
      </c>
      <c r="B49" s="44"/>
      <c r="C49" s="45"/>
      <c r="D49" s="45"/>
      <c r="E49" s="45"/>
      <c r="F49" s="45"/>
      <c r="G49" s="45"/>
      <c r="H49" s="45"/>
      <c r="I49" s="45"/>
      <c r="J49" s="46">
        <f>SUM(J7:J48)</f>
        <v>14057406.790000001</v>
      </c>
      <c r="K49" s="50">
        <f>SUM(K7:K48)</f>
        <v>11948791.99</v>
      </c>
    </row>
    <row r="50" spans="1:11" x14ac:dyDescent="0.25">
      <c r="A50" s="41" t="s">
        <v>585</v>
      </c>
      <c r="B50" s="41"/>
      <c r="C50" s="41"/>
      <c r="D50" s="41"/>
      <c r="E50" s="41"/>
      <c r="F50" s="41"/>
      <c r="G50" s="41"/>
      <c r="H50" s="41"/>
      <c r="I50" s="41"/>
      <c r="J50" s="42"/>
      <c r="K50" s="49">
        <v>0</v>
      </c>
    </row>
    <row r="51" spans="1:11" x14ac:dyDescent="0.25">
      <c r="A51" s="41" t="s">
        <v>504</v>
      </c>
      <c r="B51" s="41"/>
      <c r="C51" s="41"/>
      <c r="D51" s="41"/>
      <c r="E51" s="41"/>
      <c r="F51" s="41"/>
      <c r="G51" s="41"/>
      <c r="H51" s="41"/>
      <c r="I51" s="41"/>
      <c r="J51" s="42"/>
      <c r="K51" s="49">
        <v>12215972</v>
      </c>
    </row>
    <row r="52" spans="1:11" x14ac:dyDescent="0.25">
      <c r="J52" s="2"/>
      <c r="K52" s="2"/>
    </row>
    <row r="54" spans="1:11" x14ac:dyDescent="0.25">
      <c r="B54" s="1"/>
    </row>
  </sheetData>
  <autoFilter ref="A3:K47" xr:uid="{00000000-0009-0000-0000-000000000000}"/>
  <customSheetViews>
    <customSheetView guid="{AC46053C-2476-4699-917D-0509D5A1E442}"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1"/>
      <autoFilter ref="A3:K47" xr:uid="{00000000-0000-0000-0000-000000000000}"/>
    </customSheetView>
    <customSheetView guid="{4F403F51-0051-4254-A7D9-5F56F8863290}"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2"/>
      <autoFilter ref="A3:K47" xr:uid="{00000000-0000-0000-0000-000000000000}"/>
    </customSheetView>
  </customSheetViews>
  <mergeCells count="87">
    <mergeCell ref="J44:J47"/>
    <mergeCell ref="K44:K47"/>
    <mergeCell ref="I41:I43"/>
    <mergeCell ref="J41:J43"/>
    <mergeCell ref="K41:K43"/>
    <mergeCell ref="I44:I47"/>
    <mergeCell ref="A44:A47"/>
    <mergeCell ref="B44:B47"/>
    <mergeCell ref="C44:C47"/>
    <mergeCell ref="G44:G47"/>
    <mergeCell ref="H44:H47"/>
    <mergeCell ref="A41:A43"/>
    <mergeCell ref="B41:B43"/>
    <mergeCell ref="C41:C43"/>
    <mergeCell ref="G41:G43"/>
    <mergeCell ref="H41:H43"/>
    <mergeCell ref="I34:I37"/>
    <mergeCell ref="J34:J37"/>
    <mergeCell ref="K34:K37"/>
    <mergeCell ref="A38:A40"/>
    <mergeCell ref="B38:B40"/>
    <mergeCell ref="C38:C40"/>
    <mergeCell ref="G38:G40"/>
    <mergeCell ref="H38:H40"/>
    <mergeCell ref="I38:I40"/>
    <mergeCell ref="J38:J40"/>
    <mergeCell ref="K38:K40"/>
    <mergeCell ref="A34:A37"/>
    <mergeCell ref="B34:B37"/>
    <mergeCell ref="C34:C37"/>
    <mergeCell ref="G34:G37"/>
    <mergeCell ref="H34:H37"/>
    <mergeCell ref="I25:I29"/>
    <mergeCell ref="J25:J29"/>
    <mergeCell ref="K25:K29"/>
    <mergeCell ref="A30:A33"/>
    <mergeCell ref="B30:B33"/>
    <mergeCell ref="C30:C33"/>
    <mergeCell ref="G30:G33"/>
    <mergeCell ref="H30:H33"/>
    <mergeCell ref="I30:I33"/>
    <mergeCell ref="A25:A29"/>
    <mergeCell ref="B25:B29"/>
    <mergeCell ref="C25:C29"/>
    <mergeCell ref="G25:G29"/>
    <mergeCell ref="H25:H29"/>
    <mergeCell ref="J30:J33"/>
    <mergeCell ref="K30:K33"/>
    <mergeCell ref="I15:I24"/>
    <mergeCell ref="J15:J24"/>
    <mergeCell ref="K15:K24"/>
    <mergeCell ref="K7:K14"/>
    <mergeCell ref="A7:A14"/>
    <mergeCell ref="B7:B14"/>
    <mergeCell ref="C7:C14"/>
    <mergeCell ref="G7:G14"/>
    <mergeCell ref="H7:H14"/>
    <mergeCell ref="I7:I14"/>
    <mergeCell ref="J7:J14"/>
    <mergeCell ref="A15:A24"/>
    <mergeCell ref="B15:B24"/>
    <mergeCell ref="C15:C24"/>
    <mergeCell ref="G15:G24"/>
    <mergeCell ref="H15:H24"/>
    <mergeCell ref="F5:F6"/>
    <mergeCell ref="G5:G6"/>
    <mergeCell ref="H5:H6"/>
    <mergeCell ref="I5:I6"/>
    <mergeCell ref="J5:J6"/>
    <mergeCell ref="K5:K6"/>
    <mergeCell ref="H3:H4"/>
    <mergeCell ref="I3:I4"/>
    <mergeCell ref="J3:J4"/>
    <mergeCell ref="K3:K4"/>
    <mergeCell ref="A5:A6"/>
    <mergeCell ref="B5:B6"/>
    <mergeCell ref="C5:C6"/>
    <mergeCell ref="D5:D6"/>
    <mergeCell ref="E5:E6"/>
    <mergeCell ref="A1:K1"/>
    <mergeCell ref="A3:A4"/>
    <mergeCell ref="B3:B4"/>
    <mergeCell ref="C3:C4"/>
    <mergeCell ref="D3:D4"/>
    <mergeCell ref="E3:E4"/>
    <mergeCell ref="F3:F4"/>
    <mergeCell ref="G3:G4"/>
  </mergeCell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3"/>
  </sheetPr>
  <dimension ref="A1:L191"/>
  <sheetViews>
    <sheetView zoomScale="80" zoomScaleNormal="80" workbookViewId="0"/>
  </sheetViews>
  <sheetFormatPr defaultRowHeight="15" x14ac:dyDescent="0.25"/>
  <cols>
    <col min="1" max="1" width="16.85546875" style="1" customWidth="1"/>
    <col min="2" max="2" width="25.7109375" customWidth="1"/>
    <col min="3" max="3" width="104.28515625" customWidth="1"/>
    <col min="4" max="4" width="64.140625" customWidth="1"/>
    <col min="6" max="7" width="15.28515625" customWidth="1"/>
    <col min="8" max="8" width="14.42578125" customWidth="1"/>
    <col min="9" max="9" width="13.140625" customWidth="1"/>
    <col min="10" max="10" width="17.140625" customWidth="1"/>
    <col min="11" max="11" width="16.42578125" customWidth="1"/>
  </cols>
  <sheetData>
    <row r="1" spans="1:11" ht="23.25" x14ac:dyDescent="0.25">
      <c r="A1" s="39" t="s">
        <v>500</v>
      </c>
      <c r="B1" s="39"/>
      <c r="C1" s="39"/>
      <c r="D1" s="39"/>
      <c r="E1" s="39"/>
      <c r="F1" s="39"/>
      <c r="G1" s="39"/>
      <c r="H1" s="39"/>
      <c r="I1" s="39"/>
      <c r="J1" s="39"/>
      <c r="K1" s="39"/>
    </row>
    <row r="2" spans="1:11" ht="15" customHeight="1" x14ac:dyDescent="0.25">
      <c r="B2" s="8" t="s">
        <v>103</v>
      </c>
      <c r="C2" s="34" t="s">
        <v>767</v>
      </c>
      <c r="D2" s="34"/>
      <c r="F2" s="3"/>
      <c r="G2" s="3"/>
    </row>
    <row r="3" spans="1:11" s="2" customFormat="1" ht="18" customHeight="1" x14ac:dyDescent="0.25">
      <c r="A3" s="131" t="s">
        <v>0</v>
      </c>
      <c r="B3" s="131" t="s">
        <v>2</v>
      </c>
      <c r="C3" s="133" t="s">
        <v>3</v>
      </c>
      <c r="D3" s="131" t="s">
        <v>16</v>
      </c>
      <c r="E3" s="131" t="s">
        <v>8</v>
      </c>
      <c r="F3" s="131" t="s">
        <v>17</v>
      </c>
      <c r="G3" s="131" t="s">
        <v>407</v>
      </c>
      <c r="H3" s="129" t="s">
        <v>5</v>
      </c>
      <c r="I3" s="129" t="s">
        <v>13</v>
      </c>
      <c r="J3" s="129" t="s">
        <v>6</v>
      </c>
      <c r="K3" s="129" t="s">
        <v>10</v>
      </c>
    </row>
    <row r="4" spans="1:11" s="2" customFormat="1" ht="21" hidden="1" customHeight="1" x14ac:dyDescent="0.25">
      <c r="A4" s="131"/>
      <c r="B4" s="132"/>
      <c r="C4" s="133"/>
      <c r="D4" s="132"/>
      <c r="E4" s="132"/>
      <c r="F4" s="132"/>
      <c r="G4" s="131"/>
      <c r="H4" s="129"/>
      <c r="I4" s="129"/>
      <c r="J4" s="129"/>
      <c r="K4" s="129"/>
    </row>
    <row r="5" spans="1:11" s="2" customFormat="1" ht="18.75" hidden="1" customHeight="1" x14ac:dyDescent="0.25">
      <c r="A5" s="130" t="s">
        <v>0</v>
      </c>
      <c r="B5" s="130" t="s">
        <v>104</v>
      </c>
      <c r="C5" s="130" t="s">
        <v>4</v>
      </c>
      <c r="D5" s="130" t="s">
        <v>66</v>
      </c>
      <c r="E5" s="130" t="s">
        <v>9</v>
      </c>
      <c r="F5" s="130" t="s">
        <v>67</v>
      </c>
      <c r="G5" s="130" t="s">
        <v>406</v>
      </c>
      <c r="H5" s="140" t="s">
        <v>12</v>
      </c>
      <c r="I5" s="130" t="s">
        <v>11</v>
      </c>
      <c r="J5" s="130" t="s">
        <v>7</v>
      </c>
      <c r="K5" s="140" t="s">
        <v>1</v>
      </c>
    </row>
    <row r="6" spans="1:11" s="2" customFormat="1" ht="18" hidden="1" customHeight="1" x14ac:dyDescent="0.25">
      <c r="A6" s="130"/>
      <c r="B6" s="130"/>
      <c r="C6" s="130"/>
      <c r="D6" s="130"/>
      <c r="E6" s="130"/>
      <c r="F6" s="130"/>
      <c r="G6" s="130"/>
      <c r="H6" s="140"/>
      <c r="I6" s="130"/>
      <c r="J6" s="130"/>
      <c r="K6" s="140"/>
    </row>
    <row r="7" spans="1:11" s="2" customFormat="1" ht="56.25" hidden="1" customHeight="1" x14ac:dyDescent="0.25">
      <c r="A7" s="101" t="s">
        <v>121</v>
      </c>
      <c r="B7" s="137" t="s">
        <v>35</v>
      </c>
      <c r="C7" s="138" t="s">
        <v>122</v>
      </c>
      <c r="D7" s="10" t="s">
        <v>123</v>
      </c>
      <c r="E7" s="6" t="s">
        <v>14</v>
      </c>
      <c r="F7" s="6" t="s">
        <v>18</v>
      </c>
      <c r="G7" s="103">
        <v>42404</v>
      </c>
      <c r="H7" s="139">
        <v>42461</v>
      </c>
      <c r="I7" s="134">
        <v>43465</v>
      </c>
      <c r="J7" s="135">
        <v>19782920.370000001</v>
      </c>
      <c r="K7" s="136">
        <v>16815482.300000001</v>
      </c>
    </row>
    <row r="8" spans="1:11" s="2" customFormat="1" ht="56.25" hidden="1" customHeight="1" x14ac:dyDescent="0.25">
      <c r="A8" s="101"/>
      <c r="B8" s="137"/>
      <c r="C8" s="138"/>
      <c r="D8" s="10" t="s">
        <v>124</v>
      </c>
      <c r="E8" s="6" t="s">
        <v>15</v>
      </c>
      <c r="F8" s="6" t="s">
        <v>19</v>
      </c>
      <c r="G8" s="103"/>
      <c r="H8" s="139"/>
      <c r="I8" s="134"/>
      <c r="J8" s="135"/>
      <c r="K8" s="136"/>
    </row>
    <row r="9" spans="1:11" ht="65.25" hidden="1" customHeight="1" x14ac:dyDescent="0.25">
      <c r="A9" s="108" t="s">
        <v>125</v>
      </c>
      <c r="B9" s="107" t="s">
        <v>36</v>
      </c>
      <c r="C9" s="108" t="s">
        <v>126</v>
      </c>
      <c r="D9" s="4" t="s">
        <v>85</v>
      </c>
      <c r="E9" s="4" t="s">
        <v>14</v>
      </c>
      <c r="F9" s="4" t="s">
        <v>18</v>
      </c>
      <c r="G9" s="109">
        <v>42404</v>
      </c>
      <c r="H9" s="109">
        <v>42430</v>
      </c>
      <c r="I9" s="109">
        <v>43465</v>
      </c>
      <c r="J9" s="143">
        <v>3710932.06</v>
      </c>
      <c r="K9" s="143">
        <v>3154292.25</v>
      </c>
    </row>
    <row r="10" spans="1:11" ht="63" hidden="1" customHeight="1" x14ac:dyDescent="0.25">
      <c r="A10" s="108"/>
      <c r="B10" s="107"/>
      <c r="C10" s="108"/>
      <c r="D10" s="4" t="s">
        <v>127</v>
      </c>
      <c r="E10" s="4" t="s">
        <v>15</v>
      </c>
      <c r="F10" s="4" t="s">
        <v>19</v>
      </c>
      <c r="G10" s="109"/>
      <c r="H10" s="109"/>
      <c r="I10" s="109"/>
      <c r="J10" s="143"/>
      <c r="K10" s="143"/>
    </row>
    <row r="11" spans="1:11" ht="72" customHeight="1" x14ac:dyDescent="0.25">
      <c r="A11" s="101" t="s">
        <v>239</v>
      </c>
      <c r="B11" s="141" t="s">
        <v>240</v>
      </c>
      <c r="C11" s="101" t="s">
        <v>243</v>
      </c>
      <c r="D11" s="6" t="s">
        <v>241</v>
      </c>
      <c r="E11" s="6" t="s">
        <v>15</v>
      </c>
      <c r="F11" s="6" t="s">
        <v>18</v>
      </c>
      <c r="G11" s="103">
        <v>42713</v>
      </c>
      <c r="H11" s="103">
        <v>42979</v>
      </c>
      <c r="I11" s="103">
        <v>43465</v>
      </c>
      <c r="J11" s="142">
        <v>146777.20000000001</v>
      </c>
      <c r="K11" s="142">
        <v>124760.62</v>
      </c>
    </row>
    <row r="12" spans="1:11" ht="72" hidden="1" customHeight="1" x14ac:dyDescent="0.25">
      <c r="A12" s="101"/>
      <c r="B12" s="141"/>
      <c r="C12" s="101"/>
      <c r="D12" s="6" t="s">
        <v>242</v>
      </c>
      <c r="E12" s="6" t="s">
        <v>14</v>
      </c>
      <c r="F12" s="6" t="s">
        <v>19</v>
      </c>
      <c r="G12" s="103"/>
      <c r="H12" s="103"/>
      <c r="I12" s="103"/>
      <c r="J12" s="142"/>
      <c r="K12" s="142"/>
    </row>
    <row r="13" spans="1:11" ht="72" hidden="1" customHeight="1" x14ac:dyDescent="0.25">
      <c r="A13" s="108" t="s">
        <v>230</v>
      </c>
      <c r="B13" s="145" t="s">
        <v>231</v>
      </c>
      <c r="C13" s="108" t="s">
        <v>233</v>
      </c>
      <c r="D13" s="4" t="s">
        <v>176</v>
      </c>
      <c r="E13" s="4" t="s">
        <v>14</v>
      </c>
      <c r="F13" s="4" t="s">
        <v>18</v>
      </c>
      <c r="G13" s="109">
        <v>42713</v>
      </c>
      <c r="H13" s="109">
        <v>42736</v>
      </c>
      <c r="I13" s="109">
        <v>43220</v>
      </c>
      <c r="J13" s="144">
        <v>1185966</v>
      </c>
      <c r="K13" s="144">
        <v>1008071.1</v>
      </c>
    </row>
    <row r="14" spans="1:11" ht="72" hidden="1" customHeight="1" x14ac:dyDescent="0.25">
      <c r="A14" s="108"/>
      <c r="B14" s="145"/>
      <c r="C14" s="108"/>
      <c r="D14" s="4" t="s">
        <v>232</v>
      </c>
      <c r="E14" s="4" t="s">
        <v>15</v>
      </c>
      <c r="F14" s="4" t="s">
        <v>19</v>
      </c>
      <c r="G14" s="109"/>
      <c r="H14" s="109"/>
      <c r="I14" s="109"/>
      <c r="J14" s="144"/>
      <c r="K14" s="144"/>
    </row>
    <row r="15" spans="1:11" ht="30.75" customHeight="1" x14ac:dyDescent="0.25">
      <c r="A15" s="101" t="s">
        <v>136</v>
      </c>
      <c r="B15" s="141" t="s">
        <v>138</v>
      </c>
      <c r="C15" s="101" t="s">
        <v>137</v>
      </c>
      <c r="D15" s="6" t="s">
        <v>139</v>
      </c>
      <c r="E15" s="6" t="s">
        <v>14</v>
      </c>
      <c r="F15" s="6" t="s">
        <v>18</v>
      </c>
      <c r="G15" s="103">
        <v>42713</v>
      </c>
      <c r="H15" s="103">
        <v>42736</v>
      </c>
      <c r="I15" s="103">
        <v>43646</v>
      </c>
      <c r="J15" s="142">
        <v>1998851.2</v>
      </c>
      <c r="K15" s="142">
        <v>1699023.52</v>
      </c>
    </row>
    <row r="16" spans="1:11" ht="28.5" hidden="1" customHeight="1" x14ac:dyDescent="0.25">
      <c r="A16" s="101"/>
      <c r="B16" s="141"/>
      <c r="C16" s="101"/>
      <c r="D16" s="6" t="s">
        <v>140</v>
      </c>
      <c r="E16" s="6" t="s">
        <v>15</v>
      </c>
      <c r="F16" s="6" t="s">
        <v>19</v>
      </c>
      <c r="G16" s="103"/>
      <c r="H16" s="103"/>
      <c r="I16" s="103"/>
      <c r="J16" s="142"/>
      <c r="K16" s="142"/>
    </row>
    <row r="17" spans="1:11" ht="26.25" hidden="1" customHeight="1" x14ac:dyDescent="0.25">
      <c r="A17" s="101"/>
      <c r="B17" s="141"/>
      <c r="C17" s="101"/>
      <c r="D17" s="6" t="s">
        <v>141</v>
      </c>
      <c r="E17" s="6" t="s">
        <v>15</v>
      </c>
      <c r="F17" s="6" t="s">
        <v>19</v>
      </c>
      <c r="G17" s="103"/>
      <c r="H17" s="103"/>
      <c r="I17" s="103"/>
      <c r="J17" s="142"/>
      <c r="K17" s="142"/>
    </row>
    <row r="18" spans="1:11" ht="25.5" hidden="1" customHeight="1" x14ac:dyDescent="0.25">
      <c r="A18" s="101"/>
      <c r="B18" s="141"/>
      <c r="C18" s="101"/>
      <c r="D18" s="6" t="s">
        <v>142</v>
      </c>
      <c r="E18" s="6" t="s">
        <v>15</v>
      </c>
      <c r="F18" s="6" t="s">
        <v>19</v>
      </c>
      <c r="G18" s="103"/>
      <c r="H18" s="103"/>
      <c r="I18" s="103"/>
      <c r="J18" s="142"/>
      <c r="K18" s="142"/>
    </row>
    <row r="19" spans="1:11" ht="27.75" hidden="1" customHeight="1" x14ac:dyDescent="0.25">
      <c r="A19" s="101"/>
      <c r="B19" s="141"/>
      <c r="C19" s="101"/>
      <c r="D19" s="6" t="s">
        <v>143</v>
      </c>
      <c r="E19" s="6" t="s">
        <v>15</v>
      </c>
      <c r="F19" s="6" t="s">
        <v>19</v>
      </c>
      <c r="G19" s="103"/>
      <c r="H19" s="103"/>
      <c r="I19" s="103"/>
      <c r="J19" s="142"/>
      <c r="K19" s="142"/>
    </row>
    <row r="20" spans="1:11" ht="28.5" hidden="1" customHeight="1" x14ac:dyDescent="0.25">
      <c r="A20" s="108" t="s">
        <v>152</v>
      </c>
      <c r="B20" s="145" t="s">
        <v>153</v>
      </c>
      <c r="C20" s="108" t="s">
        <v>155</v>
      </c>
      <c r="D20" s="4" t="s">
        <v>154</v>
      </c>
      <c r="E20" s="4" t="s">
        <v>14</v>
      </c>
      <c r="F20" s="4" t="s">
        <v>18</v>
      </c>
      <c r="G20" s="109">
        <v>42713</v>
      </c>
      <c r="H20" s="109">
        <v>42614</v>
      </c>
      <c r="I20" s="109">
        <v>43465</v>
      </c>
      <c r="J20" s="144">
        <v>2547004.11</v>
      </c>
      <c r="K20" s="144">
        <v>2165623.9</v>
      </c>
    </row>
    <row r="21" spans="1:11" ht="24" hidden="1" customHeight="1" x14ac:dyDescent="0.25">
      <c r="A21" s="108"/>
      <c r="B21" s="145"/>
      <c r="C21" s="108"/>
      <c r="D21" s="4" t="s">
        <v>156</v>
      </c>
      <c r="E21" s="4" t="s">
        <v>15</v>
      </c>
      <c r="F21" s="4" t="s">
        <v>19</v>
      </c>
      <c r="G21" s="109"/>
      <c r="H21" s="109"/>
      <c r="I21" s="109"/>
      <c r="J21" s="144"/>
      <c r="K21" s="144"/>
    </row>
    <row r="22" spans="1:11" ht="26.25" hidden="1" customHeight="1" x14ac:dyDescent="0.25">
      <c r="A22" s="108"/>
      <c r="B22" s="145"/>
      <c r="C22" s="108"/>
      <c r="D22" s="4" t="s">
        <v>157</v>
      </c>
      <c r="E22" s="4" t="s">
        <v>15</v>
      </c>
      <c r="F22" s="4" t="s">
        <v>19</v>
      </c>
      <c r="G22" s="109"/>
      <c r="H22" s="109"/>
      <c r="I22" s="109"/>
      <c r="J22" s="144"/>
      <c r="K22" s="144"/>
    </row>
    <row r="23" spans="1:11" ht="28.5" hidden="1" customHeight="1" x14ac:dyDescent="0.25">
      <c r="A23" s="108"/>
      <c r="B23" s="145"/>
      <c r="C23" s="108"/>
      <c r="D23" s="4" t="s">
        <v>158</v>
      </c>
      <c r="E23" s="4" t="s">
        <v>14</v>
      </c>
      <c r="F23" s="4" t="s">
        <v>19</v>
      </c>
      <c r="G23" s="109"/>
      <c r="H23" s="109"/>
      <c r="I23" s="109"/>
      <c r="J23" s="144"/>
      <c r="K23" s="144"/>
    </row>
    <row r="24" spans="1:11" ht="70.5" customHeight="1" x14ac:dyDescent="0.25">
      <c r="A24" s="101" t="s">
        <v>186</v>
      </c>
      <c r="B24" s="141" t="s">
        <v>187</v>
      </c>
      <c r="C24" s="101" t="s">
        <v>188</v>
      </c>
      <c r="D24" s="6" t="s">
        <v>154</v>
      </c>
      <c r="E24" s="6" t="s">
        <v>14</v>
      </c>
      <c r="F24" s="6" t="s">
        <v>18</v>
      </c>
      <c r="G24" s="103">
        <v>42713</v>
      </c>
      <c r="H24" s="103">
        <v>42521</v>
      </c>
      <c r="I24" s="103">
        <v>43465</v>
      </c>
      <c r="J24" s="142">
        <v>612968.21</v>
      </c>
      <c r="K24" s="142">
        <v>521022.97</v>
      </c>
    </row>
    <row r="25" spans="1:11" ht="70.5" hidden="1" customHeight="1" x14ac:dyDescent="0.25">
      <c r="A25" s="101"/>
      <c r="B25" s="141"/>
      <c r="C25" s="101"/>
      <c r="D25" s="6" t="s">
        <v>156</v>
      </c>
      <c r="E25" s="6" t="s">
        <v>15</v>
      </c>
      <c r="F25" s="6" t="s">
        <v>19</v>
      </c>
      <c r="G25" s="103"/>
      <c r="H25" s="103"/>
      <c r="I25" s="103"/>
      <c r="J25" s="142"/>
      <c r="K25" s="142"/>
    </row>
    <row r="26" spans="1:11" ht="75.75" hidden="1" customHeight="1" x14ac:dyDescent="0.25">
      <c r="A26" s="108" t="s">
        <v>195</v>
      </c>
      <c r="B26" s="145" t="s">
        <v>196</v>
      </c>
      <c r="C26" s="108" t="s">
        <v>198</v>
      </c>
      <c r="D26" s="4" t="s">
        <v>197</v>
      </c>
      <c r="E26" s="4" t="s">
        <v>14</v>
      </c>
      <c r="F26" s="4" t="s">
        <v>18</v>
      </c>
      <c r="G26" s="109">
        <v>42713</v>
      </c>
      <c r="H26" s="109">
        <v>42552</v>
      </c>
      <c r="I26" s="109">
        <v>43465</v>
      </c>
      <c r="J26" s="146">
        <v>1612109.82</v>
      </c>
      <c r="K26" s="144">
        <v>1397214.35</v>
      </c>
    </row>
    <row r="27" spans="1:11" ht="69.75" hidden="1" customHeight="1" x14ac:dyDescent="0.25">
      <c r="A27" s="108"/>
      <c r="B27" s="145"/>
      <c r="C27" s="108"/>
      <c r="D27" s="4" t="s">
        <v>199</v>
      </c>
      <c r="E27" s="4" t="s">
        <v>15</v>
      </c>
      <c r="F27" s="4" t="s">
        <v>19</v>
      </c>
      <c r="G27" s="109"/>
      <c r="H27" s="109"/>
      <c r="I27" s="109"/>
      <c r="J27" s="147"/>
      <c r="K27" s="144"/>
    </row>
    <row r="28" spans="1:11" ht="68.25" hidden="1" customHeight="1" x14ac:dyDescent="0.25">
      <c r="A28" s="101" t="s">
        <v>164</v>
      </c>
      <c r="B28" s="141" t="s">
        <v>166</v>
      </c>
      <c r="C28" s="101" t="s">
        <v>167</v>
      </c>
      <c r="D28" s="6" t="s">
        <v>165</v>
      </c>
      <c r="E28" s="6" t="s">
        <v>15</v>
      </c>
      <c r="F28" s="6" t="s">
        <v>18</v>
      </c>
      <c r="G28" s="103">
        <v>42713</v>
      </c>
      <c r="H28" s="103">
        <v>42737</v>
      </c>
      <c r="I28" s="103">
        <v>43769</v>
      </c>
      <c r="J28" s="142">
        <v>2503526.7799999998</v>
      </c>
      <c r="K28" s="142">
        <v>2127997.7599999998</v>
      </c>
    </row>
    <row r="29" spans="1:11" ht="57.75" hidden="1" customHeight="1" x14ac:dyDescent="0.25">
      <c r="A29" s="101"/>
      <c r="B29" s="141"/>
      <c r="C29" s="101"/>
      <c r="D29" s="6" t="s">
        <v>168</v>
      </c>
      <c r="E29" s="6" t="s">
        <v>14</v>
      </c>
      <c r="F29" s="6" t="s">
        <v>19</v>
      </c>
      <c r="G29" s="103"/>
      <c r="H29" s="103"/>
      <c r="I29" s="103"/>
      <c r="J29" s="142"/>
      <c r="K29" s="142"/>
    </row>
    <row r="30" spans="1:11" ht="39.75" customHeight="1" x14ac:dyDescent="0.25">
      <c r="A30" s="108" t="s">
        <v>169</v>
      </c>
      <c r="B30" s="145" t="s">
        <v>170</v>
      </c>
      <c r="C30" s="108" t="s">
        <v>174</v>
      </c>
      <c r="D30" s="4" t="s">
        <v>171</v>
      </c>
      <c r="E30" s="4" t="s">
        <v>14</v>
      </c>
      <c r="F30" s="4" t="s">
        <v>18</v>
      </c>
      <c r="G30" s="109">
        <v>42713</v>
      </c>
      <c r="H30" s="109">
        <v>43009</v>
      </c>
      <c r="I30" s="109">
        <v>44104</v>
      </c>
      <c r="J30" s="144">
        <v>456954.96</v>
      </c>
      <c r="K30" s="144">
        <v>388411.72</v>
      </c>
    </row>
    <row r="31" spans="1:11" ht="36" hidden="1" customHeight="1" x14ac:dyDescent="0.25">
      <c r="A31" s="108"/>
      <c r="B31" s="145"/>
      <c r="C31" s="108"/>
      <c r="D31" s="4" t="s">
        <v>141</v>
      </c>
      <c r="E31" s="4" t="s">
        <v>15</v>
      </c>
      <c r="F31" s="4" t="s">
        <v>19</v>
      </c>
      <c r="G31" s="109"/>
      <c r="H31" s="109"/>
      <c r="I31" s="109"/>
      <c r="J31" s="144"/>
      <c r="K31" s="144"/>
    </row>
    <row r="32" spans="1:11" ht="36" hidden="1" customHeight="1" x14ac:dyDescent="0.25">
      <c r="A32" s="108"/>
      <c r="B32" s="145"/>
      <c r="C32" s="108"/>
      <c r="D32" s="4" t="s">
        <v>172</v>
      </c>
      <c r="E32" s="4" t="s">
        <v>15</v>
      </c>
      <c r="F32" s="4" t="s">
        <v>19</v>
      </c>
      <c r="G32" s="109"/>
      <c r="H32" s="109"/>
      <c r="I32" s="109"/>
      <c r="J32" s="144"/>
      <c r="K32" s="144"/>
    </row>
    <row r="33" spans="1:11" ht="34.5" hidden="1" customHeight="1" x14ac:dyDescent="0.25">
      <c r="A33" s="108"/>
      <c r="B33" s="145"/>
      <c r="C33" s="108"/>
      <c r="D33" s="4" t="s">
        <v>173</v>
      </c>
      <c r="E33" s="4" t="s">
        <v>15</v>
      </c>
      <c r="F33" s="4" t="s">
        <v>19</v>
      </c>
      <c r="G33" s="109"/>
      <c r="H33" s="109"/>
      <c r="I33" s="109"/>
      <c r="J33" s="144"/>
      <c r="K33" s="144"/>
    </row>
    <row r="34" spans="1:11" ht="42" hidden="1" customHeight="1" x14ac:dyDescent="0.25">
      <c r="A34" s="101" t="s">
        <v>224</v>
      </c>
      <c r="B34" s="141" t="s">
        <v>225</v>
      </c>
      <c r="C34" s="101" t="s">
        <v>229</v>
      </c>
      <c r="D34" s="6" t="s">
        <v>226</v>
      </c>
      <c r="E34" s="6" t="s">
        <v>14</v>
      </c>
      <c r="F34" s="6" t="s">
        <v>18</v>
      </c>
      <c r="G34" s="103">
        <v>42713</v>
      </c>
      <c r="H34" s="103">
        <v>42705</v>
      </c>
      <c r="I34" s="103">
        <v>43100</v>
      </c>
      <c r="J34" s="142">
        <v>524359.75</v>
      </c>
      <c r="K34" s="142">
        <v>446166.81</v>
      </c>
    </row>
    <row r="35" spans="1:11" ht="42" hidden="1" customHeight="1" x14ac:dyDescent="0.25">
      <c r="A35" s="101"/>
      <c r="B35" s="141"/>
      <c r="C35" s="101"/>
      <c r="D35" s="6" t="s">
        <v>227</v>
      </c>
      <c r="E35" s="6" t="s">
        <v>15</v>
      </c>
      <c r="F35" s="6" t="s">
        <v>19</v>
      </c>
      <c r="G35" s="103"/>
      <c r="H35" s="103"/>
      <c r="I35" s="103"/>
      <c r="J35" s="142"/>
      <c r="K35" s="142"/>
    </row>
    <row r="36" spans="1:11" ht="42" hidden="1" customHeight="1" x14ac:dyDescent="0.25">
      <c r="A36" s="101"/>
      <c r="B36" s="141"/>
      <c r="C36" s="101"/>
      <c r="D36" s="6" t="s">
        <v>228</v>
      </c>
      <c r="E36" s="6" t="s">
        <v>14</v>
      </c>
      <c r="F36" s="6" t="s">
        <v>19</v>
      </c>
      <c r="G36" s="103"/>
      <c r="H36" s="103"/>
      <c r="I36" s="103"/>
      <c r="J36" s="142"/>
      <c r="K36" s="142"/>
    </row>
    <row r="37" spans="1:11" ht="73.5" hidden="1" customHeight="1" x14ac:dyDescent="0.25">
      <c r="A37" s="108" t="s">
        <v>255</v>
      </c>
      <c r="B37" s="145" t="s">
        <v>256</v>
      </c>
      <c r="C37" s="108" t="s">
        <v>259</v>
      </c>
      <c r="D37" s="4" t="s">
        <v>257</v>
      </c>
      <c r="E37" s="4" t="s">
        <v>15</v>
      </c>
      <c r="F37" s="4" t="s">
        <v>18</v>
      </c>
      <c r="G37" s="109">
        <v>42713</v>
      </c>
      <c r="H37" s="109">
        <v>42737</v>
      </c>
      <c r="I37" s="109">
        <v>43830</v>
      </c>
      <c r="J37" s="97">
        <v>1467565.08</v>
      </c>
      <c r="K37" s="144">
        <v>851032.8</v>
      </c>
    </row>
    <row r="38" spans="1:11" ht="68.25" hidden="1" customHeight="1" x14ac:dyDescent="0.25">
      <c r="A38" s="108"/>
      <c r="B38" s="145"/>
      <c r="C38" s="108"/>
      <c r="D38" s="4" t="s">
        <v>258</v>
      </c>
      <c r="E38" s="4" t="s">
        <v>14</v>
      </c>
      <c r="F38" s="4" t="s">
        <v>19</v>
      </c>
      <c r="G38" s="109"/>
      <c r="H38" s="109"/>
      <c r="I38" s="109"/>
      <c r="J38" s="99"/>
      <c r="K38" s="144"/>
    </row>
    <row r="39" spans="1:11" ht="47.25" hidden="1" customHeight="1" x14ac:dyDescent="0.25">
      <c r="A39" s="101" t="s">
        <v>159</v>
      </c>
      <c r="B39" s="141" t="s">
        <v>160</v>
      </c>
      <c r="C39" s="101" t="s">
        <v>163</v>
      </c>
      <c r="D39" s="6" t="s">
        <v>161</v>
      </c>
      <c r="E39" s="6" t="s">
        <v>14</v>
      </c>
      <c r="F39" s="6" t="s">
        <v>18</v>
      </c>
      <c r="G39" s="103">
        <v>42713</v>
      </c>
      <c r="H39" s="103">
        <v>42737</v>
      </c>
      <c r="I39" s="103">
        <v>43343</v>
      </c>
      <c r="J39" s="142">
        <v>736204.55</v>
      </c>
      <c r="K39" s="142">
        <v>625773</v>
      </c>
    </row>
    <row r="40" spans="1:11" ht="42.75" hidden="1" customHeight="1" x14ac:dyDescent="0.25">
      <c r="A40" s="101"/>
      <c r="B40" s="141"/>
      <c r="C40" s="101"/>
      <c r="D40" s="6" t="s">
        <v>150</v>
      </c>
      <c r="E40" s="6" t="s">
        <v>15</v>
      </c>
      <c r="F40" s="6" t="s">
        <v>19</v>
      </c>
      <c r="G40" s="103"/>
      <c r="H40" s="103"/>
      <c r="I40" s="103"/>
      <c r="J40" s="142"/>
      <c r="K40" s="142"/>
    </row>
    <row r="41" spans="1:11" ht="49.5" hidden="1" customHeight="1" x14ac:dyDescent="0.25">
      <c r="A41" s="101"/>
      <c r="B41" s="141"/>
      <c r="C41" s="101"/>
      <c r="D41" s="6" t="s">
        <v>162</v>
      </c>
      <c r="E41" s="6" t="s">
        <v>14</v>
      </c>
      <c r="F41" s="6" t="s">
        <v>19</v>
      </c>
      <c r="G41" s="103"/>
      <c r="H41" s="103"/>
      <c r="I41" s="103"/>
      <c r="J41" s="142"/>
      <c r="K41" s="142"/>
    </row>
    <row r="42" spans="1:11" ht="63.75" hidden="1" customHeight="1" x14ac:dyDescent="0.25">
      <c r="A42" s="108" t="s">
        <v>219</v>
      </c>
      <c r="B42" s="145" t="s">
        <v>220</v>
      </c>
      <c r="C42" s="108" t="s">
        <v>223</v>
      </c>
      <c r="D42" s="4" t="s">
        <v>221</v>
      </c>
      <c r="E42" s="4" t="s">
        <v>15</v>
      </c>
      <c r="F42" s="4" t="s">
        <v>18</v>
      </c>
      <c r="G42" s="109">
        <v>42713</v>
      </c>
      <c r="H42" s="109">
        <v>42736</v>
      </c>
      <c r="I42" s="109">
        <v>43465</v>
      </c>
      <c r="J42" s="144">
        <v>1368767.74</v>
      </c>
      <c r="K42" s="144">
        <v>991278.45</v>
      </c>
    </row>
    <row r="43" spans="1:11" ht="62.25" hidden="1" customHeight="1" x14ac:dyDescent="0.25">
      <c r="A43" s="108"/>
      <c r="B43" s="145"/>
      <c r="C43" s="108"/>
      <c r="D43" s="4" t="s">
        <v>222</v>
      </c>
      <c r="E43" s="4" t="s">
        <v>14</v>
      </c>
      <c r="F43" s="4" t="s">
        <v>19</v>
      </c>
      <c r="G43" s="109"/>
      <c r="H43" s="109"/>
      <c r="I43" s="109"/>
      <c r="J43" s="144"/>
      <c r="K43" s="144"/>
    </row>
    <row r="44" spans="1:11" ht="75.75" hidden="1" customHeight="1" x14ac:dyDescent="0.25">
      <c r="A44" s="101" t="s">
        <v>181</v>
      </c>
      <c r="B44" s="141" t="s">
        <v>182</v>
      </c>
      <c r="C44" s="101" t="s">
        <v>185</v>
      </c>
      <c r="D44" s="6" t="s">
        <v>184</v>
      </c>
      <c r="E44" s="6" t="s">
        <v>15</v>
      </c>
      <c r="F44" s="6" t="s">
        <v>18</v>
      </c>
      <c r="G44" s="103">
        <v>42713</v>
      </c>
      <c r="H44" s="103">
        <v>42736</v>
      </c>
      <c r="I44" s="103">
        <v>43646</v>
      </c>
      <c r="J44" s="142">
        <v>1899850</v>
      </c>
      <c r="K44" s="142">
        <v>1614872.5</v>
      </c>
    </row>
    <row r="45" spans="1:11" ht="66" hidden="1" customHeight="1" x14ac:dyDescent="0.25">
      <c r="A45" s="101"/>
      <c r="B45" s="141"/>
      <c r="C45" s="101"/>
      <c r="D45" s="6" t="s">
        <v>183</v>
      </c>
      <c r="E45" s="6" t="s">
        <v>14</v>
      </c>
      <c r="F45" s="6" t="s">
        <v>19</v>
      </c>
      <c r="G45" s="103"/>
      <c r="H45" s="103"/>
      <c r="I45" s="103"/>
      <c r="J45" s="142"/>
      <c r="K45" s="142"/>
    </row>
    <row r="46" spans="1:11" ht="43.5" hidden="1" customHeight="1" x14ac:dyDescent="0.25">
      <c r="A46" s="108" t="s">
        <v>206</v>
      </c>
      <c r="B46" s="145" t="s">
        <v>207</v>
      </c>
      <c r="C46" s="108" t="s">
        <v>210</v>
      </c>
      <c r="D46" s="4" t="s">
        <v>208</v>
      </c>
      <c r="E46" s="4" t="s">
        <v>14</v>
      </c>
      <c r="F46" s="4" t="s">
        <v>18</v>
      </c>
      <c r="G46" s="109">
        <v>42713</v>
      </c>
      <c r="H46" s="109">
        <v>42736</v>
      </c>
      <c r="I46" s="109">
        <v>44196</v>
      </c>
      <c r="J46" s="144">
        <v>1040783.09</v>
      </c>
      <c r="K46" s="144">
        <v>884665.5</v>
      </c>
    </row>
    <row r="47" spans="1:11" ht="38.25" hidden="1" customHeight="1" x14ac:dyDescent="0.25">
      <c r="A47" s="108"/>
      <c r="B47" s="145"/>
      <c r="C47" s="108"/>
      <c r="D47" s="4" t="s">
        <v>150</v>
      </c>
      <c r="E47" s="4" t="s">
        <v>15</v>
      </c>
      <c r="F47" s="4" t="s">
        <v>19</v>
      </c>
      <c r="G47" s="109"/>
      <c r="H47" s="109"/>
      <c r="I47" s="109"/>
      <c r="J47" s="144"/>
      <c r="K47" s="144"/>
    </row>
    <row r="48" spans="1:11" ht="42" hidden="1" customHeight="1" x14ac:dyDescent="0.25">
      <c r="A48" s="108"/>
      <c r="B48" s="145"/>
      <c r="C48" s="108"/>
      <c r="D48" s="4" t="s">
        <v>209</v>
      </c>
      <c r="E48" s="4" t="s">
        <v>14</v>
      </c>
      <c r="F48" s="4" t="s">
        <v>19</v>
      </c>
      <c r="G48" s="109"/>
      <c r="H48" s="109"/>
      <c r="I48" s="109"/>
      <c r="J48" s="144"/>
      <c r="K48" s="144"/>
    </row>
    <row r="49" spans="1:11" ht="27.75" hidden="1" customHeight="1" x14ac:dyDescent="0.25">
      <c r="A49" s="101" t="s">
        <v>144</v>
      </c>
      <c r="B49" s="141" t="s">
        <v>145</v>
      </c>
      <c r="C49" s="101" t="s">
        <v>147</v>
      </c>
      <c r="D49" s="6" t="s">
        <v>146</v>
      </c>
      <c r="E49" s="6" t="s">
        <v>14</v>
      </c>
      <c r="F49" s="6" t="s">
        <v>18</v>
      </c>
      <c r="G49" s="103">
        <v>42713</v>
      </c>
      <c r="H49" s="103">
        <v>42736</v>
      </c>
      <c r="I49" s="103">
        <v>43646</v>
      </c>
      <c r="J49" s="142">
        <v>1695562.69</v>
      </c>
      <c r="K49" s="142">
        <v>1441228.29</v>
      </c>
    </row>
    <row r="50" spans="1:11" ht="24.75" hidden="1" customHeight="1" x14ac:dyDescent="0.25">
      <c r="A50" s="101"/>
      <c r="B50" s="141"/>
      <c r="C50" s="101"/>
      <c r="D50" s="6" t="s">
        <v>148</v>
      </c>
      <c r="E50" s="6" t="s">
        <v>15</v>
      </c>
      <c r="F50" s="6" t="s">
        <v>19</v>
      </c>
      <c r="G50" s="103"/>
      <c r="H50" s="103"/>
      <c r="I50" s="103"/>
      <c r="J50" s="142"/>
      <c r="K50" s="142"/>
    </row>
    <row r="51" spans="1:11" ht="25.5" hidden="1" customHeight="1" x14ac:dyDescent="0.25">
      <c r="A51" s="101"/>
      <c r="B51" s="141"/>
      <c r="C51" s="101"/>
      <c r="D51" s="6" t="s">
        <v>149</v>
      </c>
      <c r="E51" s="6" t="s">
        <v>15</v>
      </c>
      <c r="F51" s="6" t="s">
        <v>19</v>
      </c>
      <c r="G51" s="103"/>
      <c r="H51" s="103"/>
      <c r="I51" s="103"/>
      <c r="J51" s="142"/>
      <c r="K51" s="142"/>
    </row>
    <row r="52" spans="1:11" ht="22.5" hidden="1" customHeight="1" x14ac:dyDescent="0.25">
      <c r="A52" s="101"/>
      <c r="B52" s="141"/>
      <c r="C52" s="101"/>
      <c r="D52" s="6" t="s">
        <v>150</v>
      </c>
      <c r="E52" s="6" t="s">
        <v>15</v>
      </c>
      <c r="F52" s="6" t="s">
        <v>19</v>
      </c>
      <c r="G52" s="103"/>
      <c r="H52" s="103"/>
      <c r="I52" s="103"/>
      <c r="J52" s="142"/>
      <c r="K52" s="142"/>
    </row>
    <row r="53" spans="1:11" ht="25.5" hidden="1" customHeight="1" x14ac:dyDescent="0.25">
      <c r="A53" s="101"/>
      <c r="B53" s="141"/>
      <c r="C53" s="101"/>
      <c r="D53" s="6" t="s">
        <v>151</v>
      </c>
      <c r="E53" s="6" t="s">
        <v>14</v>
      </c>
      <c r="F53" s="6" t="s">
        <v>19</v>
      </c>
      <c r="G53" s="103"/>
      <c r="H53" s="103"/>
      <c r="I53" s="103"/>
      <c r="J53" s="142"/>
      <c r="K53" s="142"/>
    </row>
    <row r="54" spans="1:11" ht="47.25" hidden="1" customHeight="1" x14ac:dyDescent="0.25">
      <c r="A54" s="108" t="s">
        <v>249</v>
      </c>
      <c r="B54" s="145" t="s">
        <v>250</v>
      </c>
      <c r="C54" s="108" t="s">
        <v>254</v>
      </c>
      <c r="D54" s="4" t="s">
        <v>251</v>
      </c>
      <c r="E54" s="4" t="s">
        <v>14</v>
      </c>
      <c r="F54" s="4" t="s">
        <v>18</v>
      </c>
      <c r="G54" s="109">
        <v>42713</v>
      </c>
      <c r="H54" s="109">
        <v>42705</v>
      </c>
      <c r="I54" s="109">
        <v>43616</v>
      </c>
      <c r="J54" s="144">
        <v>937451.93</v>
      </c>
      <c r="K54" s="144">
        <v>796834.14</v>
      </c>
    </row>
    <row r="55" spans="1:11" ht="49.5" hidden="1" customHeight="1" x14ac:dyDescent="0.25">
      <c r="A55" s="108"/>
      <c r="B55" s="145"/>
      <c r="C55" s="108"/>
      <c r="D55" s="4" t="s">
        <v>252</v>
      </c>
      <c r="E55" s="4" t="s">
        <v>14</v>
      </c>
      <c r="F55" s="4" t="s">
        <v>19</v>
      </c>
      <c r="G55" s="109"/>
      <c r="H55" s="109"/>
      <c r="I55" s="109"/>
      <c r="J55" s="144"/>
      <c r="K55" s="144"/>
    </row>
    <row r="56" spans="1:11" ht="53.25" hidden="1" customHeight="1" x14ac:dyDescent="0.25">
      <c r="A56" s="108"/>
      <c r="B56" s="145"/>
      <c r="C56" s="108"/>
      <c r="D56" s="4" t="s">
        <v>253</v>
      </c>
      <c r="E56" s="4" t="s">
        <v>15</v>
      </c>
      <c r="F56" s="4" t="s">
        <v>19</v>
      </c>
      <c r="G56" s="109"/>
      <c r="H56" s="109"/>
      <c r="I56" s="109"/>
      <c r="J56" s="144"/>
      <c r="K56" s="144"/>
    </row>
    <row r="57" spans="1:11" ht="42" hidden="1" customHeight="1" x14ac:dyDescent="0.25">
      <c r="A57" s="101" t="s">
        <v>177</v>
      </c>
      <c r="B57" s="141" t="s">
        <v>175</v>
      </c>
      <c r="C57" s="101" t="s">
        <v>180</v>
      </c>
      <c r="D57" s="6" t="s">
        <v>176</v>
      </c>
      <c r="E57" s="6" t="s">
        <v>14</v>
      </c>
      <c r="F57" s="6" t="s">
        <v>18</v>
      </c>
      <c r="G57" s="103">
        <v>42713</v>
      </c>
      <c r="H57" s="103">
        <v>42736</v>
      </c>
      <c r="I57" s="103">
        <v>43465</v>
      </c>
      <c r="J57" s="142">
        <v>1050163.18</v>
      </c>
      <c r="K57" s="142">
        <v>892638.7</v>
      </c>
    </row>
    <row r="58" spans="1:11" ht="48" hidden="1" customHeight="1" x14ac:dyDescent="0.25">
      <c r="A58" s="101"/>
      <c r="B58" s="141"/>
      <c r="C58" s="101"/>
      <c r="D58" s="6" t="s">
        <v>178</v>
      </c>
      <c r="E58" s="6" t="s">
        <v>15</v>
      </c>
      <c r="F58" s="6" t="s">
        <v>19</v>
      </c>
      <c r="G58" s="103"/>
      <c r="H58" s="103"/>
      <c r="I58" s="103"/>
      <c r="J58" s="142"/>
      <c r="K58" s="142"/>
    </row>
    <row r="59" spans="1:11" ht="39.75" hidden="1" customHeight="1" x14ac:dyDescent="0.25">
      <c r="A59" s="101"/>
      <c r="B59" s="141"/>
      <c r="C59" s="101"/>
      <c r="D59" s="6" t="s">
        <v>179</v>
      </c>
      <c r="E59" s="6" t="s">
        <v>14</v>
      </c>
      <c r="F59" s="6" t="s">
        <v>19</v>
      </c>
      <c r="G59" s="103"/>
      <c r="H59" s="103"/>
      <c r="I59" s="103"/>
      <c r="J59" s="142"/>
      <c r="K59" s="142"/>
    </row>
    <row r="60" spans="1:11" ht="43.5" hidden="1" customHeight="1" x14ac:dyDescent="0.25">
      <c r="A60" s="108" t="s">
        <v>189</v>
      </c>
      <c r="B60" s="145" t="s">
        <v>190</v>
      </c>
      <c r="C60" s="108" t="s">
        <v>192</v>
      </c>
      <c r="D60" s="4" t="s">
        <v>191</v>
      </c>
      <c r="E60" s="4" t="s">
        <v>14</v>
      </c>
      <c r="F60" s="4" t="s">
        <v>18</v>
      </c>
      <c r="G60" s="109">
        <v>42713</v>
      </c>
      <c r="H60" s="109">
        <v>42736</v>
      </c>
      <c r="I60" s="109">
        <v>43465</v>
      </c>
      <c r="J60" s="144">
        <v>1692803.82</v>
      </c>
      <c r="K60" s="144">
        <v>1438883.24</v>
      </c>
    </row>
    <row r="61" spans="1:11" ht="47.25" hidden="1" customHeight="1" x14ac:dyDescent="0.25">
      <c r="A61" s="108"/>
      <c r="B61" s="145"/>
      <c r="C61" s="108"/>
      <c r="D61" s="4" t="s">
        <v>193</v>
      </c>
      <c r="E61" s="4" t="s">
        <v>14</v>
      </c>
      <c r="F61" s="4" t="s">
        <v>19</v>
      </c>
      <c r="G61" s="109"/>
      <c r="H61" s="109"/>
      <c r="I61" s="109"/>
      <c r="J61" s="144"/>
      <c r="K61" s="144"/>
    </row>
    <row r="62" spans="1:11" ht="49.5" hidden="1" customHeight="1" x14ac:dyDescent="0.25">
      <c r="A62" s="108"/>
      <c r="B62" s="145"/>
      <c r="C62" s="108"/>
      <c r="D62" s="4" t="s">
        <v>194</v>
      </c>
      <c r="E62" s="4" t="s">
        <v>15</v>
      </c>
      <c r="F62" s="4" t="s">
        <v>19</v>
      </c>
      <c r="G62" s="109"/>
      <c r="H62" s="109"/>
      <c r="I62" s="109"/>
      <c r="J62" s="144"/>
      <c r="K62" s="144"/>
    </row>
    <row r="63" spans="1:11" ht="27" hidden="1" customHeight="1" x14ac:dyDescent="0.25">
      <c r="A63" s="101" t="s">
        <v>211</v>
      </c>
      <c r="B63" s="141" t="s">
        <v>212</v>
      </c>
      <c r="C63" s="101" t="s">
        <v>218</v>
      </c>
      <c r="D63" s="6" t="s">
        <v>213</v>
      </c>
      <c r="E63" s="6" t="s">
        <v>15</v>
      </c>
      <c r="F63" s="6" t="s">
        <v>18</v>
      </c>
      <c r="G63" s="103">
        <v>42713</v>
      </c>
      <c r="H63" s="103">
        <v>42736</v>
      </c>
      <c r="I63" s="103">
        <v>43281</v>
      </c>
      <c r="J63" s="142">
        <v>1321792.29</v>
      </c>
      <c r="K63" s="142">
        <v>1123523.44</v>
      </c>
    </row>
    <row r="64" spans="1:11" ht="28.5" hidden="1" customHeight="1" x14ac:dyDescent="0.25">
      <c r="A64" s="101"/>
      <c r="B64" s="141"/>
      <c r="C64" s="101"/>
      <c r="D64" s="6" t="s">
        <v>214</v>
      </c>
      <c r="E64" s="6" t="s">
        <v>15</v>
      </c>
      <c r="F64" s="6" t="s">
        <v>19</v>
      </c>
      <c r="G64" s="103"/>
      <c r="H64" s="103"/>
      <c r="I64" s="103"/>
      <c r="J64" s="142"/>
      <c r="K64" s="142"/>
    </row>
    <row r="65" spans="1:11" ht="27" hidden="1" customHeight="1" x14ac:dyDescent="0.25">
      <c r="A65" s="101"/>
      <c r="B65" s="141"/>
      <c r="C65" s="101"/>
      <c r="D65" s="6" t="s">
        <v>215</v>
      </c>
      <c r="E65" s="6" t="s">
        <v>15</v>
      </c>
      <c r="F65" s="6" t="s">
        <v>19</v>
      </c>
      <c r="G65" s="103"/>
      <c r="H65" s="103"/>
      <c r="I65" s="103"/>
      <c r="J65" s="142"/>
      <c r="K65" s="142"/>
    </row>
    <row r="66" spans="1:11" ht="30.75" hidden="1" customHeight="1" x14ac:dyDescent="0.25">
      <c r="A66" s="101"/>
      <c r="B66" s="141"/>
      <c r="C66" s="101"/>
      <c r="D66" s="6" t="s">
        <v>216</v>
      </c>
      <c r="E66" s="6" t="s">
        <v>14</v>
      </c>
      <c r="F66" s="6" t="s">
        <v>19</v>
      </c>
      <c r="G66" s="103"/>
      <c r="H66" s="103"/>
      <c r="I66" s="103"/>
      <c r="J66" s="142"/>
      <c r="K66" s="142"/>
    </row>
    <row r="67" spans="1:11" ht="28.5" hidden="1" customHeight="1" x14ac:dyDescent="0.25">
      <c r="A67" s="101"/>
      <c r="B67" s="141"/>
      <c r="C67" s="101"/>
      <c r="D67" s="6" t="s">
        <v>217</v>
      </c>
      <c r="E67" s="6" t="s">
        <v>14</v>
      </c>
      <c r="F67" s="6" t="s">
        <v>19</v>
      </c>
      <c r="G67" s="103"/>
      <c r="H67" s="103"/>
      <c r="I67" s="103"/>
      <c r="J67" s="142"/>
      <c r="K67" s="142"/>
    </row>
    <row r="68" spans="1:11" ht="23.25" hidden="1" customHeight="1" x14ac:dyDescent="0.25">
      <c r="A68" s="108" t="s">
        <v>244</v>
      </c>
      <c r="B68" s="145" t="s">
        <v>245</v>
      </c>
      <c r="C68" s="108" t="s">
        <v>248</v>
      </c>
      <c r="D68" s="4" t="s">
        <v>202</v>
      </c>
      <c r="E68" s="4" t="s">
        <v>15</v>
      </c>
      <c r="F68" s="4" t="s">
        <v>18</v>
      </c>
      <c r="G68" s="109">
        <v>42713</v>
      </c>
      <c r="H68" s="109">
        <v>42736</v>
      </c>
      <c r="I68" s="109">
        <v>43830</v>
      </c>
      <c r="J68" s="144">
        <v>870409.98</v>
      </c>
      <c r="K68" s="144">
        <v>739848.48</v>
      </c>
    </row>
    <row r="69" spans="1:11" ht="27" hidden="1" customHeight="1" x14ac:dyDescent="0.25">
      <c r="A69" s="108"/>
      <c r="B69" s="145"/>
      <c r="C69" s="108"/>
      <c r="D69" s="4" t="s">
        <v>246</v>
      </c>
      <c r="E69" s="4" t="s">
        <v>15</v>
      </c>
      <c r="F69" s="4" t="s">
        <v>19</v>
      </c>
      <c r="G69" s="109"/>
      <c r="H69" s="109"/>
      <c r="I69" s="109"/>
      <c r="J69" s="144"/>
      <c r="K69" s="144"/>
    </row>
    <row r="70" spans="1:11" ht="21.75" hidden="1" customHeight="1" x14ac:dyDescent="0.25">
      <c r="A70" s="108"/>
      <c r="B70" s="145"/>
      <c r="C70" s="108"/>
      <c r="D70" s="4" t="s">
        <v>247</v>
      </c>
      <c r="E70" s="4" t="s">
        <v>14</v>
      </c>
      <c r="F70" s="4" t="s">
        <v>19</v>
      </c>
      <c r="G70" s="109"/>
      <c r="H70" s="109"/>
      <c r="I70" s="109"/>
      <c r="J70" s="144"/>
      <c r="K70" s="144"/>
    </row>
    <row r="71" spans="1:11" ht="29.25" hidden="1" customHeight="1" x14ac:dyDescent="0.25">
      <c r="A71" s="108"/>
      <c r="B71" s="145"/>
      <c r="C71" s="108"/>
      <c r="D71" s="4" t="s">
        <v>203</v>
      </c>
      <c r="E71" s="4" t="s">
        <v>14</v>
      </c>
      <c r="F71" s="4" t="s">
        <v>19</v>
      </c>
      <c r="G71" s="109"/>
      <c r="H71" s="109"/>
      <c r="I71" s="109"/>
      <c r="J71" s="144"/>
      <c r="K71" s="144"/>
    </row>
    <row r="72" spans="1:11" ht="38.25" hidden="1" customHeight="1" x14ac:dyDescent="0.25">
      <c r="A72" s="101" t="s">
        <v>200</v>
      </c>
      <c r="B72" s="141" t="s">
        <v>201</v>
      </c>
      <c r="C72" s="101" t="s">
        <v>205</v>
      </c>
      <c r="D72" s="6" t="s">
        <v>202</v>
      </c>
      <c r="E72" s="6" t="s">
        <v>15</v>
      </c>
      <c r="F72" s="6" t="s">
        <v>18</v>
      </c>
      <c r="G72" s="103">
        <v>42713</v>
      </c>
      <c r="H72" s="103">
        <v>42737</v>
      </c>
      <c r="I72" s="103">
        <v>43098</v>
      </c>
      <c r="J72" s="142">
        <v>659463.56000000006</v>
      </c>
      <c r="K72" s="142">
        <v>560767.11</v>
      </c>
    </row>
    <row r="73" spans="1:11" ht="36" hidden="1" customHeight="1" x14ac:dyDescent="0.25">
      <c r="A73" s="101"/>
      <c r="B73" s="141"/>
      <c r="C73" s="101"/>
      <c r="D73" s="6" t="s">
        <v>203</v>
      </c>
      <c r="E73" s="6" t="s">
        <v>14</v>
      </c>
      <c r="F73" s="6" t="s">
        <v>19</v>
      </c>
      <c r="G73" s="103"/>
      <c r="H73" s="103"/>
      <c r="I73" s="103"/>
      <c r="J73" s="142"/>
      <c r="K73" s="142"/>
    </row>
    <row r="74" spans="1:11" ht="38.25" hidden="1" customHeight="1" x14ac:dyDescent="0.25">
      <c r="A74" s="101"/>
      <c r="B74" s="141"/>
      <c r="C74" s="101"/>
      <c r="D74" s="6" t="s">
        <v>204</v>
      </c>
      <c r="E74" s="6" t="s">
        <v>14</v>
      </c>
      <c r="F74" s="6" t="s">
        <v>19</v>
      </c>
      <c r="G74" s="103"/>
      <c r="H74" s="103"/>
      <c r="I74" s="103"/>
      <c r="J74" s="142"/>
      <c r="K74" s="142"/>
    </row>
    <row r="75" spans="1:11" ht="42" hidden="1" customHeight="1" x14ac:dyDescent="0.25">
      <c r="A75" s="108" t="s">
        <v>234</v>
      </c>
      <c r="B75" s="145" t="s">
        <v>452</v>
      </c>
      <c r="C75" s="108" t="s">
        <v>238</v>
      </c>
      <c r="D75" s="4" t="s">
        <v>235</v>
      </c>
      <c r="E75" s="4" t="s">
        <v>15</v>
      </c>
      <c r="F75" s="4" t="s">
        <v>18</v>
      </c>
      <c r="G75" s="109">
        <v>42713</v>
      </c>
      <c r="H75" s="109">
        <v>42736</v>
      </c>
      <c r="I75" s="109">
        <v>43830</v>
      </c>
      <c r="J75" s="144">
        <v>3793593.11</v>
      </c>
      <c r="K75" s="144">
        <v>3224544.14</v>
      </c>
    </row>
    <row r="76" spans="1:11" ht="36.75" hidden="1" customHeight="1" x14ac:dyDescent="0.25">
      <c r="A76" s="108"/>
      <c r="B76" s="145"/>
      <c r="C76" s="108"/>
      <c r="D76" s="4" t="s">
        <v>236</v>
      </c>
      <c r="E76" s="4" t="s">
        <v>14</v>
      </c>
      <c r="F76" s="4" t="s">
        <v>19</v>
      </c>
      <c r="G76" s="109"/>
      <c r="H76" s="109"/>
      <c r="I76" s="109"/>
      <c r="J76" s="144"/>
      <c r="K76" s="144"/>
    </row>
    <row r="77" spans="1:11" ht="33" hidden="1" customHeight="1" x14ac:dyDescent="0.25">
      <c r="A77" s="108"/>
      <c r="B77" s="145"/>
      <c r="C77" s="108"/>
      <c r="D77" s="4" t="s">
        <v>215</v>
      </c>
      <c r="E77" s="4" t="s">
        <v>15</v>
      </c>
      <c r="F77" s="4" t="s">
        <v>19</v>
      </c>
      <c r="G77" s="109"/>
      <c r="H77" s="109"/>
      <c r="I77" s="109"/>
      <c r="J77" s="144"/>
      <c r="K77" s="144"/>
    </row>
    <row r="78" spans="1:11" ht="39.75" hidden="1" customHeight="1" x14ac:dyDescent="0.25">
      <c r="A78" s="108"/>
      <c r="B78" s="145"/>
      <c r="C78" s="108"/>
      <c r="D78" s="4" t="s">
        <v>237</v>
      </c>
      <c r="E78" s="4" t="s">
        <v>14</v>
      </c>
      <c r="F78" s="4" t="s">
        <v>19</v>
      </c>
      <c r="G78" s="109"/>
      <c r="H78" s="109"/>
      <c r="I78" s="109"/>
      <c r="J78" s="144"/>
      <c r="K78" s="144"/>
    </row>
    <row r="79" spans="1:11" ht="89.25" hidden="1" customHeight="1" x14ac:dyDescent="0.25">
      <c r="A79" s="119" t="s">
        <v>421</v>
      </c>
      <c r="B79" s="148" t="s">
        <v>423</v>
      </c>
      <c r="C79" s="119" t="s">
        <v>431</v>
      </c>
      <c r="D79" s="6" t="s">
        <v>89</v>
      </c>
      <c r="E79" s="6" t="s">
        <v>14</v>
      </c>
      <c r="F79" s="6" t="s">
        <v>18</v>
      </c>
      <c r="G79" s="110">
        <v>42823</v>
      </c>
      <c r="H79" s="110">
        <v>42795</v>
      </c>
      <c r="I79" s="110">
        <v>43830</v>
      </c>
      <c r="J79" s="113">
        <v>11162980.939999999</v>
      </c>
      <c r="K79" s="113">
        <v>9488532</v>
      </c>
    </row>
    <row r="80" spans="1:11" ht="89.25" hidden="1" customHeight="1" x14ac:dyDescent="0.25">
      <c r="A80" s="123"/>
      <c r="B80" s="149"/>
      <c r="C80" s="123"/>
      <c r="D80" s="22" t="s">
        <v>173</v>
      </c>
      <c r="E80" s="6" t="s">
        <v>15</v>
      </c>
      <c r="F80" s="6" t="s">
        <v>19</v>
      </c>
      <c r="G80" s="112"/>
      <c r="H80" s="112"/>
      <c r="I80" s="112"/>
      <c r="J80" s="115"/>
      <c r="K80" s="115"/>
    </row>
    <row r="81" spans="1:11" ht="77.25" hidden="1" customHeight="1" x14ac:dyDescent="0.25">
      <c r="A81" s="104" t="s">
        <v>422</v>
      </c>
      <c r="B81" s="116" t="s">
        <v>424</v>
      </c>
      <c r="C81" s="104" t="s">
        <v>433</v>
      </c>
      <c r="D81" s="25" t="s">
        <v>432</v>
      </c>
      <c r="E81" s="4" t="s">
        <v>15</v>
      </c>
      <c r="F81" s="4" t="s">
        <v>18</v>
      </c>
      <c r="G81" s="94">
        <v>42823</v>
      </c>
      <c r="H81" s="94">
        <v>42736</v>
      </c>
      <c r="I81" s="94">
        <v>44196</v>
      </c>
      <c r="J81" s="97">
        <v>11414888.369999999</v>
      </c>
      <c r="K81" s="97">
        <v>9702654</v>
      </c>
    </row>
    <row r="82" spans="1:11" ht="66.75" hidden="1" customHeight="1" x14ac:dyDescent="0.25">
      <c r="A82" s="105"/>
      <c r="B82" s="117"/>
      <c r="C82" s="105"/>
      <c r="D82" s="25" t="s">
        <v>150</v>
      </c>
      <c r="E82" s="4" t="s">
        <v>15</v>
      </c>
      <c r="F82" s="4" t="s">
        <v>19</v>
      </c>
      <c r="G82" s="95"/>
      <c r="H82" s="95"/>
      <c r="I82" s="95"/>
      <c r="J82" s="98"/>
      <c r="K82" s="98"/>
    </row>
    <row r="83" spans="1:11" ht="66.75" hidden="1" customHeight="1" x14ac:dyDescent="0.25">
      <c r="A83" s="105"/>
      <c r="B83" s="117"/>
      <c r="C83" s="105"/>
      <c r="D83" s="28" t="s">
        <v>89</v>
      </c>
      <c r="E83" s="27" t="s">
        <v>14</v>
      </c>
      <c r="F83" s="27" t="s">
        <v>19</v>
      </c>
      <c r="G83" s="95"/>
      <c r="H83" s="95"/>
      <c r="I83" s="95"/>
      <c r="J83" s="98"/>
      <c r="K83" s="98"/>
    </row>
    <row r="84" spans="1:11" ht="98.25" hidden="1" customHeight="1" x14ac:dyDescent="0.25">
      <c r="A84" s="150" t="s">
        <v>425</v>
      </c>
      <c r="B84" s="151" t="s">
        <v>426</v>
      </c>
      <c r="C84" s="150" t="s">
        <v>434</v>
      </c>
      <c r="D84" s="40" t="s">
        <v>173</v>
      </c>
      <c r="E84" s="40" t="s">
        <v>15</v>
      </c>
      <c r="F84" s="40" t="s">
        <v>18</v>
      </c>
      <c r="G84" s="152">
        <v>42823</v>
      </c>
      <c r="H84" s="152">
        <v>42736</v>
      </c>
      <c r="I84" s="152">
        <v>43830</v>
      </c>
      <c r="J84" s="153">
        <v>6244062.6699999999</v>
      </c>
      <c r="K84" s="153">
        <v>5307452.47</v>
      </c>
    </row>
    <row r="85" spans="1:11" ht="98.25" hidden="1" customHeight="1" x14ac:dyDescent="0.25">
      <c r="A85" s="150"/>
      <c r="B85" s="151"/>
      <c r="C85" s="150"/>
      <c r="D85" s="40" t="s">
        <v>89</v>
      </c>
      <c r="E85" s="40" t="s">
        <v>14</v>
      </c>
      <c r="F85" s="40" t="s">
        <v>19</v>
      </c>
      <c r="G85" s="152"/>
      <c r="H85" s="152"/>
      <c r="I85" s="152"/>
      <c r="J85" s="153"/>
      <c r="K85" s="153"/>
    </row>
    <row r="86" spans="1:11" ht="24" hidden="1" customHeight="1" x14ac:dyDescent="0.25">
      <c r="A86" s="104" t="s">
        <v>440</v>
      </c>
      <c r="B86" s="116" t="s">
        <v>441</v>
      </c>
      <c r="C86" s="104" t="s">
        <v>507</v>
      </c>
      <c r="D86" s="25" t="s">
        <v>442</v>
      </c>
      <c r="E86" s="4" t="s">
        <v>15</v>
      </c>
      <c r="F86" s="4" t="s">
        <v>18</v>
      </c>
      <c r="G86" s="94">
        <v>42823</v>
      </c>
      <c r="H86" s="94">
        <v>42736</v>
      </c>
      <c r="I86" s="94">
        <v>44012</v>
      </c>
      <c r="J86" s="97">
        <v>2240567.4300000002</v>
      </c>
      <c r="K86" s="97">
        <v>1904455.15</v>
      </c>
    </row>
    <row r="87" spans="1:11" ht="24" hidden="1" customHeight="1" x14ac:dyDescent="0.25">
      <c r="A87" s="105"/>
      <c r="B87" s="117"/>
      <c r="C87" s="105"/>
      <c r="D87" s="25" t="s">
        <v>446</v>
      </c>
      <c r="E87" s="27" t="s">
        <v>14</v>
      </c>
      <c r="F87" s="27" t="s">
        <v>19</v>
      </c>
      <c r="G87" s="95"/>
      <c r="H87" s="95"/>
      <c r="I87" s="95"/>
      <c r="J87" s="98"/>
      <c r="K87" s="98"/>
    </row>
    <row r="88" spans="1:11" ht="24" hidden="1" customHeight="1" x14ac:dyDescent="0.25">
      <c r="A88" s="105"/>
      <c r="B88" s="117"/>
      <c r="C88" s="105"/>
      <c r="D88" s="25" t="s">
        <v>447</v>
      </c>
      <c r="E88" s="27" t="s">
        <v>14</v>
      </c>
      <c r="F88" s="27" t="s">
        <v>19</v>
      </c>
      <c r="G88" s="95"/>
      <c r="H88" s="95"/>
      <c r="I88" s="95"/>
      <c r="J88" s="98"/>
      <c r="K88" s="98"/>
    </row>
    <row r="89" spans="1:11" ht="24" hidden="1" customHeight="1" x14ac:dyDescent="0.25">
      <c r="A89" s="105"/>
      <c r="B89" s="117"/>
      <c r="C89" s="105"/>
      <c r="D89" s="25" t="s">
        <v>89</v>
      </c>
      <c r="E89" s="27" t="s">
        <v>14</v>
      </c>
      <c r="F89" s="27" t="s">
        <v>19</v>
      </c>
      <c r="G89" s="95"/>
      <c r="H89" s="95"/>
      <c r="I89" s="95"/>
      <c r="J89" s="98"/>
      <c r="K89" s="98"/>
    </row>
    <row r="90" spans="1:11" ht="24" hidden="1" customHeight="1" x14ac:dyDescent="0.25">
      <c r="A90" s="105"/>
      <c r="B90" s="117"/>
      <c r="C90" s="105"/>
      <c r="D90" s="25" t="s">
        <v>237</v>
      </c>
      <c r="E90" s="27" t="s">
        <v>14</v>
      </c>
      <c r="F90" s="27" t="s">
        <v>19</v>
      </c>
      <c r="G90" s="95"/>
      <c r="H90" s="95"/>
      <c r="I90" s="95"/>
      <c r="J90" s="98"/>
      <c r="K90" s="98"/>
    </row>
    <row r="91" spans="1:11" ht="24" hidden="1" customHeight="1" x14ac:dyDescent="0.25">
      <c r="A91" s="105"/>
      <c r="B91" s="117"/>
      <c r="C91" s="105"/>
      <c r="D91" s="25" t="s">
        <v>307</v>
      </c>
      <c r="E91" s="4" t="s">
        <v>15</v>
      </c>
      <c r="F91" s="4" t="s">
        <v>19</v>
      </c>
      <c r="G91" s="95"/>
      <c r="H91" s="95"/>
      <c r="I91" s="95"/>
      <c r="J91" s="98"/>
      <c r="K91" s="98"/>
    </row>
    <row r="92" spans="1:11" ht="24" hidden="1" customHeight="1" x14ac:dyDescent="0.25">
      <c r="A92" s="105"/>
      <c r="B92" s="117"/>
      <c r="C92" s="105"/>
      <c r="D92" s="25" t="s">
        <v>448</v>
      </c>
      <c r="E92" s="27" t="s">
        <v>14</v>
      </c>
      <c r="F92" s="27" t="s">
        <v>19</v>
      </c>
      <c r="G92" s="95"/>
      <c r="H92" s="95"/>
      <c r="I92" s="95"/>
      <c r="J92" s="98"/>
      <c r="K92" s="98"/>
    </row>
    <row r="93" spans="1:11" ht="24" hidden="1" customHeight="1" x14ac:dyDescent="0.25">
      <c r="A93" s="105"/>
      <c r="B93" s="117"/>
      <c r="C93" s="105"/>
      <c r="D93" s="25" t="s">
        <v>418</v>
      </c>
      <c r="E93" s="4" t="s">
        <v>15</v>
      </c>
      <c r="F93" s="4" t="s">
        <v>19</v>
      </c>
      <c r="G93" s="95"/>
      <c r="H93" s="95"/>
      <c r="I93" s="95"/>
      <c r="J93" s="98"/>
      <c r="K93" s="98"/>
    </row>
    <row r="94" spans="1:11" ht="24" hidden="1" customHeight="1" x14ac:dyDescent="0.25">
      <c r="A94" s="105"/>
      <c r="B94" s="117"/>
      <c r="C94" s="105"/>
      <c r="D94" s="25" t="s">
        <v>449</v>
      </c>
      <c r="E94" s="4" t="s">
        <v>15</v>
      </c>
      <c r="F94" s="4" t="s">
        <v>19</v>
      </c>
      <c r="G94" s="95"/>
      <c r="H94" s="95"/>
      <c r="I94" s="95"/>
      <c r="J94" s="98"/>
      <c r="K94" s="98"/>
    </row>
    <row r="95" spans="1:11" ht="24" hidden="1" customHeight="1" x14ac:dyDescent="0.25">
      <c r="A95" s="105"/>
      <c r="B95" s="117"/>
      <c r="C95" s="105"/>
      <c r="D95" s="25" t="s">
        <v>450</v>
      </c>
      <c r="E95" s="4" t="s">
        <v>15</v>
      </c>
      <c r="F95" s="4" t="s">
        <v>19</v>
      </c>
      <c r="G95" s="95"/>
      <c r="H95" s="95"/>
      <c r="I95" s="95"/>
      <c r="J95" s="98"/>
      <c r="K95" s="98"/>
    </row>
    <row r="96" spans="1:11" ht="24" hidden="1" customHeight="1" x14ac:dyDescent="0.25">
      <c r="A96" s="106"/>
      <c r="B96" s="118"/>
      <c r="C96" s="106"/>
      <c r="D96" s="25" t="s">
        <v>451</v>
      </c>
      <c r="E96" s="27" t="s">
        <v>14</v>
      </c>
      <c r="F96" s="27" t="s">
        <v>19</v>
      </c>
      <c r="G96" s="96"/>
      <c r="H96" s="96"/>
      <c r="I96" s="96"/>
      <c r="J96" s="99"/>
      <c r="K96" s="99"/>
    </row>
    <row r="97" spans="1:12" ht="66.75" hidden="1" customHeight="1" x14ac:dyDescent="0.25">
      <c r="A97" s="119" t="s">
        <v>427</v>
      </c>
      <c r="B97" s="121" t="s">
        <v>429</v>
      </c>
      <c r="C97" s="119" t="s">
        <v>435</v>
      </c>
      <c r="D97" s="22" t="s">
        <v>85</v>
      </c>
      <c r="E97" s="24" t="s">
        <v>14</v>
      </c>
      <c r="F97" s="6" t="s">
        <v>18</v>
      </c>
      <c r="G97" s="110">
        <v>42823</v>
      </c>
      <c r="H97" s="110">
        <v>42887</v>
      </c>
      <c r="I97" s="110">
        <v>44104</v>
      </c>
      <c r="J97" s="113">
        <v>5889729.9100000001</v>
      </c>
      <c r="K97" s="113">
        <v>5006270.41</v>
      </c>
    </row>
    <row r="98" spans="1:12" ht="66.75" hidden="1" customHeight="1" x14ac:dyDescent="0.25">
      <c r="A98" s="120"/>
      <c r="B98" s="122"/>
      <c r="C98" s="120"/>
      <c r="D98" s="26" t="s">
        <v>173</v>
      </c>
      <c r="E98" s="24" t="s">
        <v>15</v>
      </c>
      <c r="F98" s="24" t="s">
        <v>19</v>
      </c>
      <c r="G98" s="111"/>
      <c r="H98" s="111"/>
      <c r="I98" s="111"/>
      <c r="J98" s="114"/>
      <c r="K98" s="114"/>
    </row>
    <row r="99" spans="1:12" ht="66.75" hidden="1" customHeight="1" x14ac:dyDescent="0.25">
      <c r="A99" s="104" t="s">
        <v>428</v>
      </c>
      <c r="B99" s="107" t="s">
        <v>430</v>
      </c>
      <c r="C99" s="108" t="s">
        <v>436</v>
      </c>
      <c r="D99" s="4" t="s">
        <v>81</v>
      </c>
      <c r="E99" s="4" t="s">
        <v>14</v>
      </c>
      <c r="F99" s="4" t="s">
        <v>18</v>
      </c>
      <c r="G99" s="94">
        <v>42823</v>
      </c>
      <c r="H99" s="94">
        <v>43101</v>
      </c>
      <c r="I99" s="94">
        <v>43708</v>
      </c>
      <c r="J99" s="97">
        <v>6518225.54</v>
      </c>
      <c r="K99" s="97"/>
      <c r="L99" s="128" t="s">
        <v>766</v>
      </c>
    </row>
    <row r="100" spans="1:12" ht="66.75" hidden="1" customHeight="1" x14ac:dyDescent="0.25">
      <c r="A100" s="106"/>
      <c r="B100" s="107"/>
      <c r="C100" s="108"/>
      <c r="D100" s="4" t="s">
        <v>432</v>
      </c>
      <c r="E100" s="4" t="s">
        <v>15</v>
      </c>
      <c r="F100" s="4" t="s">
        <v>19</v>
      </c>
      <c r="G100" s="96"/>
      <c r="H100" s="96"/>
      <c r="I100" s="96"/>
      <c r="J100" s="99"/>
      <c r="K100" s="99"/>
      <c r="L100" s="128"/>
    </row>
    <row r="101" spans="1:12" ht="15.75" hidden="1" customHeight="1" x14ac:dyDescent="0.25">
      <c r="A101" s="119" t="s">
        <v>693</v>
      </c>
      <c r="B101" s="121" t="s">
        <v>707</v>
      </c>
      <c r="C101" s="119" t="s">
        <v>760</v>
      </c>
      <c r="D101" s="22" t="s">
        <v>694</v>
      </c>
      <c r="E101" s="6" t="s">
        <v>14</v>
      </c>
      <c r="F101" s="6" t="s">
        <v>18</v>
      </c>
      <c r="G101" s="110">
        <v>43174</v>
      </c>
      <c r="H101" s="110">
        <v>42895</v>
      </c>
      <c r="I101" s="110">
        <v>44286</v>
      </c>
      <c r="J101" s="113">
        <v>3487789.65</v>
      </c>
      <c r="K101" s="113">
        <v>2964621.19</v>
      </c>
      <c r="L101" s="59"/>
    </row>
    <row r="102" spans="1:12" ht="15.75" hidden="1" customHeight="1" x14ac:dyDescent="0.25">
      <c r="A102" s="120"/>
      <c r="B102" s="122"/>
      <c r="C102" s="120"/>
      <c r="D102" s="22" t="s">
        <v>745</v>
      </c>
      <c r="E102" s="6" t="s">
        <v>15</v>
      </c>
      <c r="F102" s="6" t="s">
        <v>19</v>
      </c>
      <c r="G102" s="111"/>
      <c r="H102" s="111"/>
      <c r="I102" s="111"/>
      <c r="J102" s="114"/>
      <c r="K102" s="114"/>
      <c r="L102" s="59"/>
    </row>
    <row r="103" spans="1:12" ht="15.75" hidden="1" customHeight="1" x14ac:dyDescent="0.25">
      <c r="A103" s="120"/>
      <c r="B103" s="122"/>
      <c r="C103" s="120"/>
      <c r="D103" s="22" t="s">
        <v>746</v>
      </c>
      <c r="E103" s="6" t="s">
        <v>15</v>
      </c>
      <c r="F103" s="6" t="s">
        <v>19</v>
      </c>
      <c r="G103" s="111"/>
      <c r="H103" s="111"/>
      <c r="I103" s="111"/>
      <c r="J103" s="114"/>
      <c r="K103" s="114"/>
      <c r="L103" s="59"/>
    </row>
    <row r="104" spans="1:12" ht="15.75" hidden="1" customHeight="1" x14ac:dyDescent="0.25">
      <c r="A104" s="120"/>
      <c r="B104" s="122"/>
      <c r="C104" s="120"/>
      <c r="D104" s="22" t="s">
        <v>747</v>
      </c>
      <c r="E104" s="6" t="s">
        <v>15</v>
      </c>
      <c r="F104" s="6" t="s">
        <v>19</v>
      </c>
      <c r="G104" s="111"/>
      <c r="H104" s="111"/>
      <c r="I104" s="111"/>
      <c r="J104" s="114"/>
      <c r="K104" s="114"/>
      <c r="L104" s="59"/>
    </row>
    <row r="105" spans="1:12" ht="15.75" hidden="1" customHeight="1" x14ac:dyDescent="0.25">
      <c r="A105" s="120"/>
      <c r="B105" s="122"/>
      <c r="C105" s="120"/>
      <c r="D105" s="22" t="s">
        <v>748</v>
      </c>
      <c r="E105" s="6" t="s">
        <v>15</v>
      </c>
      <c r="F105" s="6" t="s">
        <v>19</v>
      </c>
      <c r="G105" s="111"/>
      <c r="H105" s="111"/>
      <c r="I105" s="111"/>
      <c r="J105" s="114"/>
      <c r="K105" s="114"/>
      <c r="L105" s="59"/>
    </row>
    <row r="106" spans="1:12" ht="15.75" hidden="1" customHeight="1" x14ac:dyDescent="0.25">
      <c r="A106" s="120"/>
      <c r="B106" s="122"/>
      <c r="C106" s="120"/>
      <c r="D106" s="22" t="s">
        <v>749</v>
      </c>
      <c r="E106" s="6" t="s">
        <v>15</v>
      </c>
      <c r="F106" s="6" t="s">
        <v>19</v>
      </c>
      <c r="G106" s="111"/>
      <c r="H106" s="111"/>
      <c r="I106" s="111"/>
      <c r="J106" s="114"/>
      <c r="K106" s="114"/>
      <c r="L106" s="59"/>
    </row>
    <row r="107" spans="1:12" ht="15.75" hidden="1" customHeight="1" x14ac:dyDescent="0.25">
      <c r="A107" s="120"/>
      <c r="B107" s="122"/>
      <c r="C107" s="120"/>
      <c r="D107" s="22" t="s">
        <v>750</v>
      </c>
      <c r="E107" s="6" t="s">
        <v>15</v>
      </c>
      <c r="F107" s="6" t="s">
        <v>19</v>
      </c>
      <c r="G107" s="111"/>
      <c r="H107" s="111"/>
      <c r="I107" s="111"/>
      <c r="J107" s="114"/>
      <c r="K107" s="114"/>
      <c r="L107" s="59"/>
    </row>
    <row r="108" spans="1:12" ht="15.75" hidden="1" customHeight="1" x14ac:dyDescent="0.25">
      <c r="A108" s="120"/>
      <c r="B108" s="122"/>
      <c r="C108" s="120"/>
      <c r="D108" s="22" t="s">
        <v>715</v>
      </c>
      <c r="E108" s="6" t="s">
        <v>15</v>
      </c>
      <c r="F108" s="6" t="s">
        <v>19</v>
      </c>
      <c r="G108" s="111"/>
      <c r="H108" s="111"/>
      <c r="I108" s="111"/>
      <c r="J108" s="114"/>
      <c r="K108" s="114"/>
      <c r="L108" s="59"/>
    </row>
    <row r="109" spans="1:12" ht="15.75" hidden="1" customHeight="1" x14ac:dyDescent="0.25">
      <c r="A109" s="120"/>
      <c r="B109" s="122"/>
      <c r="C109" s="120"/>
      <c r="D109" s="22" t="s">
        <v>751</v>
      </c>
      <c r="E109" s="6" t="s">
        <v>14</v>
      </c>
      <c r="F109" s="6" t="s">
        <v>19</v>
      </c>
      <c r="G109" s="111"/>
      <c r="H109" s="111"/>
      <c r="I109" s="111"/>
      <c r="J109" s="114"/>
      <c r="K109" s="114"/>
      <c r="L109" s="59"/>
    </row>
    <row r="110" spans="1:12" ht="15.75" hidden="1" customHeight="1" x14ac:dyDescent="0.25">
      <c r="A110" s="120"/>
      <c r="B110" s="122"/>
      <c r="C110" s="120"/>
      <c r="D110" s="22" t="s">
        <v>91</v>
      </c>
      <c r="E110" s="6" t="s">
        <v>14</v>
      </c>
      <c r="F110" s="6" t="s">
        <v>19</v>
      </c>
      <c r="G110" s="111"/>
      <c r="H110" s="111"/>
      <c r="I110" s="111"/>
      <c r="J110" s="114"/>
      <c r="K110" s="114"/>
      <c r="L110" s="59"/>
    </row>
    <row r="111" spans="1:12" ht="15.75" hidden="1" customHeight="1" x14ac:dyDescent="0.25">
      <c r="A111" s="120"/>
      <c r="B111" s="122"/>
      <c r="C111" s="120"/>
      <c r="D111" s="22" t="s">
        <v>752</v>
      </c>
      <c r="E111" s="6" t="s">
        <v>14</v>
      </c>
      <c r="F111" s="6" t="s">
        <v>19</v>
      </c>
      <c r="G111" s="111"/>
      <c r="H111" s="111"/>
      <c r="I111" s="111"/>
      <c r="J111" s="114"/>
      <c r="K111" s="114"/>
      <c r="L111" s="59"/>
    </row>
    <row r="112" spans="1:12" ht="15.75" hidden="1" customHeight="1" x14ac:dyDescent="0.25">
      <c r="A112" s="120"/>
      <c r="B112" s="122"/>
      <c r="C112" s="120"/>
      <c r="D112" s="22" t="s">
        <v>753</v>
      </c>
      <c r="E112" s="6" t="s">
        <v>14</v>
      </c>
      <c r="F112" s="6" t="s">
        <v>19</v>
      </c>
      <c r="G112" s="111"/>
      <c r="H112" s="111"/>
      <c r="I112" s="111"/>
      <c r="J112" s="114"/>
      <c r="K112" s="114"/>
      <c r="L112" s="59"/>
    </row>
    <row r="113" spans="1:12" ht="15.75" hidden="1" customHeight="1" x14ac:dyDescent="0.25">
      <c r="A113" s="120"/>
      <c r="B113" s="122"/>
      <c r="C113" s="120"/>
      <c r="D113" s="22" t="s">
        <v>754</v>
      </c>
      <c r="E113" s="6" t="s">
        <v>14</v>
      </c>
      <c r="F113" s="6" t="s">
        <v>19</v>
      </c>
      <c r="G113" s="111"/>
      <c r="H113" s="111"/>
      <c r="I113" s="111"/>
      <c r="J113" s="114"/>
      <c r="K113" s="114"/>
      <c r="L113" s="59"/>
    </row>
    <row r="114" spans="1:12" ht="15.75" hidden="1" customHeight="1" x14ac:dyDescent="0.25">
      <c r="A114" s="120"/>
      <c r="B114" s="122"/>
      <c r="C114" s="120"/>
      <c r="D114" s="22" t="s">
        <v>755</v>
      </c>
      <c r="E114" s="6" t="s">
        <v>14</v>
      </c>
      <c r="F114" s="6" t="s">
        <v>19</v>
      </c>
      <c r="G114" s="111"/>
      <c r="H114" s="111"/>
      <c r="I114" s="111"/>
      <c r="J114" s="114"/>
      <c r="K114" s="114"/>
      <c r="L114" s="59"/>
    </row>
    <row r="115" spans="1:12" ht="15.75" hidden="1" customHeight="1" x14ac:dyDescent="0.25">
      <c r="A115" s="120"/>
      <c r="B115" s="122"/>
      <c r="C115" s="120"/>
      <c r="D115" s="22" t="s">
        <v>756</v>
      </c>
      <c r="E115" s="6" t="s">
        <v>14</v>
      </c>
      <c r="F115" s="6" t="s">
        <v>19</v>
      </c>
      <c r="G115" s="111"/>
      <c r="H115" s="111"/>
      <c r="I115" s="111"/>
      <c r="J115" s="114"/>
      <c r="K115" s="114"/>
      <c r="L115" s="59"/>
    </row>
    <row r="116" spans="1:12" ht="15.75" hidden="1" customHeight="1" x14ac:dyDescent="0.25">
      <c r="A116" s="120"/>
      <c r="B116" s="122"/>
      <c r="C116" s="120"/>
      <c r="D116" s="22" t="s">
        <v>757</v>
      </c>
      <c r="E116" s="6" t="s">
        <v>14</v>
      </c>
      <c r="F116" s="6" t="s">
        <v>19</v>
      </c>
      <c r="G116" s="111"/>
      <c r="H116" s="111"/>
      <c r="I116" s="111"/>
      <c r="J116" s="114"/>
      <c r="K116" s="114"/>
      <c r="L116" s="59"/>
    </row>
    <row r="117" spans="1:12" ht="15.75" hidden="1" customHeight="1" x14ac:dyDescent="0.25">
      <c r="A117" s="120"/>
      <c r="B117" s="122"/>
      <c r="C117" s="120"/>
      <c r="D117" s="22" t="s">
        <v>529</v>
      </c>
      <c r="E117" s="6" t="s">
        <v>15</v>
      </c>
      <c r="F117" s="6" t="s">
        <v>19</v>
      </c>
      <c r="G117" s="111"/>
      <c r="H117" s="111"/>
      <c r="I117" s="111"/>
      <c r="J117" s="114"/>
      <c r="K117" s="114"/>
      <c r="L117" s="59"/>
    </row>
    <row r="118" spans="1:12" ht="15.75" hidden="1" customHeight="1" x14ac:dyDescent="0.25">
      <c r="A118" s="120"/>
      <c r="B118" s="122"/>
      <c r="C118" s="120"/>
      <c r="D118" s="22" t="s">
        <v>758</v>
      </c>
      <c r="E118" s="6" t="s">
        <v>14</v>
      </c>
      <c r="F118" s="6" t="s">
        <v>19</v>
      </c>
      <c r="G118" s="111"/>
      <c r="H118" s="111"/>
      <c r="I118" s="111"/>
      <c r="J118" s="114"/>
      <c r="K118" s="114"/>
      <c r="L118" s="59"/>
    </row>
    <row r="119" spans="1:12" ht="15.75" hidden="1" customHeight="1" x14ac:dyDescent="0.25">
      <c r="A119" s="123"/>
      <c r="B119" s="124"/>
      <c r="C119" s="123"/>
      <c r="D119" s="22" t="s">
        <v>759</v>
      </c>
      <c r="E119" s="6" t="s">
        <v>14</v>
      </c>
      <c r="F119" s="6" t="s">
        <v>19</v>
      </c>
      <c r="G119" s="112"/>
      <c r="H119" s="112"/>
      <c r="I119" s="112"/>
      <c r="J119" s="115"/>
      <c r="K119" s="115"/>
      <c r="L119" s="59"/>
    </row>
    <row r="120" spans="1:12" ht="66.75" hidden="1" customHeight="1" x14ac:dyDescent="0.25">
      <c r="A120" s="104" t="s">
        <v>678</v>
      </c>
      <c r="B120" s="116" t="s">
        <v>679</v>
      </c>
      <c r="C120" s="104" t="s">
        <v>710</v>
      </c>
      <c r="D120" s="25" t="s">
        <v>309</v>
      </c>
      <c r="E120" s="4" t="s">
        <v>14</v>
      </c>
      <c r="F120" s="4" t="s">
        <v>18</v>
      </c>
      <c r="G120" s="94">
        <v>43174</v>
      </c>
      <c r="H120" s="94">
        <v>43221</v>
      </c>
      <c r="I120" s="94">
        <v>44135</v>
      </c>
      <c r="J120" s="97" t="s">
        <v>712</v>
      </c>
      <c r="K120" s="97">
        <v>1320348</v>
      </c>
    </row>
    <row r="121" spans="1:12" ht="66.75" hidden="1" customHeight="1" x14ac:dyDescent="0.25">
      <c r="A121" s="105"/>
      <c r="B121" s="117"/>
      <c r="C121" s="105"/>
      <c r="D121" s="25" t="s">
        <v>349</v>
      </c>
      <c r="E121" s="27" t="s">
        <v>15</v>
      </c>
      <c r="F121" s="27" t="s">
        <v>19</v>
      </c>
      <c r="G121" s="95"/>
      <c r="H121" s="95"/>
      <c r="I121" s="95"/>
      <c r="J121" s="98"/>
      <c r="K121" s="98"/>
    </row>
    <row r="122" spans="1:12" ht="66.75" hidden="1" customHeight="1" x14ac:dyDescent="0.25">
      <c r="A122" s="106"/>
      <c r="B122" s="118"/>
      <c r="C122" s="106"/>
      <c r="D122" s="25" t="s">
        <v>711</v>
      </c>
      <c r="E122" s="27" t="s">
        <v>14</v>
      </c>
      <c r="F122" s="27" t="s">
        <v>19</v>
      </c>
      <c r="G122" s="96"/>
      <c r="H122" s="96"/>
      <c r="I122" s="96"/>
      <c r="J122" s="99"/>
      <c r="K122" s="99"/>
    </row>
    <row r="123" spans="1:12" ht="66.75" hidden="1" customHeight="1" x14ac:dyDescent="0.25">
      <c r="A123" s="119" t="s">
        <v>680</v>
      </c>
      <c r="B123" s="121" t="s">
        <v>698</v>
      </c>
      <c r="C123" s="119" t="s">
        <v>713</v>
      </c>
      <c r="D123" s="22" t="s">
        <v>681</v>
      </c>
      <c r="E123" s="6" t="s">
        <v>14</v>
      </c>
      <c r="F123" s="6" t="s">
        <v>18</v>
      </c>
      <c r="G123" s="110">
        <v>43174</v>
      </c>
      <c r="H123" s="110">
        <v>43160</v>
      </c>
      <c r="I123" s="110">
        <v>44196</v>
      </c>
      <c r="J123" s="113">
        <v>1193229.25</v>
      </c>
      <c r="K123" s="113">
        <v>1014244.85</v>
      </c>
    </row>
    <row r="124" spans="1:12" ht="66.75" hidden="1" customHeight="1" x14ac:dyDescent="0.25">
      <c r="A124" s="123"/>
      <c r="B124" s="124"/>
      <c r="C124" s="123"/>
      <c r="D124" s="22" t="s">
        <v>714</v>
      </c>
      <c r="E124" s="6" t="s">
        <v>15</v>
      </c>
      <c r="F124" s="6" t="s">
        <v>19</v>
      </c>
      <c r="G124" s="112"/>
      <c r="H124" s="112"/>
      <c r="I124" s="112"/>
      <c r="J124" s="115"/>
      <c r="K124" s="115"/>
    </row>
    <row r="125" spans="1:12" ht="44.25" hidden="1" customHeight="1" x14ac:dyDescent="0.25">
      <c r="A125" s="104" t="s">
        <v>692</v>
      </c>
      <c r="B125" s="116" t="s">
        <v>706</v>
      </c>
      <c r="C125" s="104" t="s">
        <v>744</v>
      </c>
      <c r="D125" s="25" t="s">
        <v>226</v>
      </c>
      <c r="E125" s="4" t="s">
        <v>14</v>
      </c>
      <c r="F125" s="4" t="s">
        <v>18</v>
      </c>
      <c r="G125" s="94">
        <v>43174</v>
      </c>
      <c r="H125" s="94">
        <v>43221</v>
      </c>
      <c r="I125" s="94">
        <v>43830</v>
      </c>
      <c r="J125" s="97">
        <v>908946.28</v>
      </c>
      <c r="K125" s="97">
        <v>624918.62</v>
      </c>
    </row>
    <row r="126" spans="1:12" ht="44.25" hidden="1" customHeight="1" x14ac:dyDescent="0.25">
      <c r="A126" s="105"/>
      <c r="B126" s="117"/>
      <c r="C126" s="105"/>
      <c r="D126" s="25" t="s">
        <v>741</v>
      </c>
      <c r="E126" s="4" t="s">
        <v>15</v>
      </c>
      <c r="F126" s="4" t="s">
        <v>19</v>
      </c>
      <c r="G126" s="95"/>
      <c r="H126" s="95"/>
      <c r="I126" s="95"/>
      <c r="J126" s="98"/>
      <c r="K126" s="98"/>
    </row>
    <row r="127" spans="1:12" ht="44.25" hidden="1" customHeight="1" x14ac:dyDescent="0.25">
      <c r="A127" s="105"/>
      <c r="B127" s="117"/>
      <c r="C127" s="105"/>
      <c r="D127" s="25" t="s">
        <v>227</v>
      </c>
      <c r="E127" s="4" t="s">
        <v>15</v>
      </c>
      <c r="F127" s="4" t="s">
        <v>19</v>
      </c>
      <c r="G127" s="95"/>
      <c r="H127" s="95"/>
      <c r="I127" s="95"/>
      <c r="J127" s="98"/>
      <c r="K127" s="98"/>
    </row>
    <row r="128" spans="1:12" ht="44.25" hidden="1" customHeight="1" x14ac:dyDescent="0.25">
      <c r="A128" s="105"/>
      <c r="B128" s="117"/>
      <c r="C128" s="105"/>
      <c r="D128" s="25" t="s">
        <v>742</v>
      </c>
      <c r="E128" s="4" t="s">
        <v>15</v>
      </c>
      <c r="F128" s="4" t="s">
        <v>19</v>
      </c>
      <c r="G128" s="95"/>
      <c r="H128" s="95"/>
      <c r="I128" s="95"/>
      <c r="J128" s="98"/>
      <c r="K128" s="98"/>
    </row>
    <row r="129" spans="1:11" ht="36" hidden="1" customHeight="1" x14ac:dyDescent="0.25">
      <c r="A129" s="106"/>
      <c r="B129" s="118"/>
      <c r="C129" s="106"/>
      <c r="D129" s="25" t="s">
        <v>743</v>
      </c>
      <c r="E129" s="4" t="s">
        <v>14</v>
      </c>
      <c r="F129" s="4" t="s">
        <v>19</v>
      </c>
      <c r="G129" s="96"/>
      <c r="H129" s="96"/>
      <c r="I129" s="96"/>
      <c r="J129" s="99"/>
      <c r="K129" s="99"/>
    </row>
    <row r="130" spans="1:11" ht="66.75" hidden="1" customHeight="1" x14ac:dyDescent="0.25">
      <c r="A130" s="119" t="s">
        <v>689</v>
      </c>
      <c r="B130" s="121" t="s">
        <v>703</v>
      </c>
      <c r="C130" s="119" t="s">
        <v>731</v>
      </c>
      <c r="D130" s="22" t="s">
        <v>215</v>
      </c>
      <c r="E130" s="6" t="s">
        <v>15</v>
      </c>
      <c r="F130" s="6" t="s">
        <v>18</v>
      </c>
      <c r="G130" s="110">
        <v>43174</v>
      </c>
      <c r="H130" s="110">
        <v>43221</v>
      </c>
      <c r="I130" s="110">
        <v>43830</v>
      </c>
      <c r="J130" s="113">
        <v>3453085</v>
      </c>
      <c r="K130" s="113">
        <v>2935122.25</v>
      </c>
    </row>
    <row r="131" spans="1:11" ht="66.75" hidden="1" customHeight="1" x14ac:dyDescent="0.25">
      <c r="A131" s="120"/>
      <c r="B131" s="122"/>
      <c r="C131" s="120"/>
      <c r="D131" s="22" t="s">
        <v>213</v>
      </c>
      <c r="E131" s="6" t="s">
        <v>15</v>
      </c>
      <c r="F131" s="6" t="s">
        <v>19</v>
      </c>
      <c r="G131" s="111"/>
      <c r="H131" s="111"/>
      <c r="I131" s="111"/>
      <c r="J131" s="114"/>
      <c r="K131" s="114"/>
    </row>
    <row r="132" spans="1:11" ht="66.75" hidden="1" customHeight="1" x14ac:dyDescent="0.25">
      <c r="A132" s="120"/>
      <c r="B132" s="122"/>
      <c r="C132" s="120"/>
      <c r="D132" s="22" t="s">
        <v>214</v>
      </c>
      <c r="E132" s="6" t="s">
        <v>15</v>
      </c>
      <c r="F132" s="6" t="s">
        <v>19</v>
      </c>
      <c r="G132" s="111"/>
      <c r="H132" s="111"/>
      <c r="I132" s="111"/>
      <c r="J132" s="114"/>
      <c r="K132" s="114"/>
    </row>
    <row r="133" spans="1:11" ht="66.75" hidden="1" customHeight="1" x14ac:dyDescent="0.25">
      <c r="A133" s="120"/>
      <c r="B133" s="122"/>
      <c r="C133" s="120"/>
      <c r="D133" s="22" t="s">
        <v>216</v>
      </c>
      <c r="E133" s="6" t="s">
        <v>14</v>
      </c>
      <c r="F133" s="6" t="s">
        <v>19</v>
      </c>
      <c r="G133" s="111"/>
      <c r="H133" s="111"/>
      <c r="I133" s="111"/>
      <c r="J133" s="114"/>
      <c r="K133" s="114"/>
    </row>
    <row r="134" spans="1:11" ht="66.75" hidden="1" customHeight="1" x14ac:dyDescent="0.25">
      <c r="A134" s="123"/>
      <c r="B134" s="124"/>
      <c r="C134" s="123"/>
      <c r="D134" s="22" t="s">
        <v>217</v>
      </c>
      <c r="E134" s="6" t="s">
        <v>14</v>
      </c>
      <c r="F134" s="6" t="s">
        <v>19</v>
      </c>
      <c r="G134" s="112"/>
      <c r="H134" s="112"/>
      <c r="I134" s="112"/>
      <c r="J134" s="115"/>
      <c r="K134" s="115"/>
    </row>
    <row r="135" spans="1:11" ht="87.75" hidden="1" customHeight="1" x14ac:dyDescent="0.25">
      <c r="A135" s="104" t="s">
        <v>695</v>
      </c>
      <c r="B135" s="116" t="s">
        <v>708</v>
      </c>
      <c r="C135" s="104" t="s">
        <v>763</v>
      </c>
      <c r="D135" s="25" t="s">
        <v>86</v>
      </c>
      <c r="E135" s="4" t="s">
        <v>15</v>
      </c>
      <c r="F135" s="4" t="s">
        <v>18</v>
      </c>
      <c r="G135" s="94">
        <v>43174</v>
      </c>
      <c r="H135" s="94">
        <v>43282</v>
      </c>
      <c r="I135" s="94">
        <v>44316</v>
      </c>
      <c r="J135" s="97">
        <v>3882360.15</v>
      </c>
      <c r="K135" s="97">
        <v>3300005.66</v>
      </c>
    </row>
    <row r="136" spans="1:11" ht="87.75" hidden="1" customHeight="1" x14ac:dyDescent="0.25">
      <c r="A136" s="105"/>
      <c r="B136" s="117"/>
      <c r="C136" s="105"/>
      <c r="D136" s="25" t="s">
        <v>762</v>
      </c>
      <c r="E136" s="4" t="s">
        <v>14</v>
      </c>
      <c r="F136" s="4" t="s">
        <v>19</v>
      </c>
      <c r="G136" s="95"/>
      <c r="H136" s="95"/>
      <c r="I136" s="95"/>
      <c r="J136" s="98"/>
      <c r="K136" s="98"/>
    </row>
    <row r="137" spans="1:11" ht="87.75" hidden="1" customHeight="1" x14ac:dyDescent="0.25">
      <c r="A137" s="106"/>
      <c r="B137" s="118"/>
      <c r="C137" s="106"/>
      <c r="D137" s="25" t="s">
        <v>761</v>
      </c>
      <c r="E137" s="4" t="s">
        <v>14</v>
      </c>
      <c r="F137" s="4" t="s">
        <v>19</v>
      </c>
      <c r="G137" s="96"/>
      <c r="H137" s="96"/>
      <c r="I137" s="96"/>
      <c r="J137" s="99"/>
      <c r="K137" s="99"/>
    </row>
    <row r="138" spans="1:11" ht="36.75" hidden="1" customHeight="1" x14ac:dyDescent="0.25">
      <c r="A138" s="119" t="s">
        <v>684</v>
      </c>
      <c r="B138" s="137" t="s">
        <v>700</v>
      </c>
      <c r="C138" s="119" t="s">
        <v>723</v>
      </c>
      <c r="D138" s="22" t="s">
        <v>548</v>
      </c>
      <c r="E138" s="6" t="s">
        <v>14</v>
      </c>
      <c r="F138" s="6" t="s">
        <v>18</v>
      </c>
      <c r="G138" s="110">
        <v>43174</v>
      </c>
      <c r="H138" s="110">
        <v>43252</v>
      </c>
      <c r="I138" s="110">
        <v>43982</v>
      </c>
      <c r="J138" s="113">
        <v>1456231</v>
      </c>
      <c r="K138" s="113">
        <v>1237795</v>
      </c>
    </row>
    <row r="139" spans="1:11" ht="36.75" hidden="1" customHeight="1" x14ac:dyDescent="0.25">
      <c r="A139" s="120"/>
      <c r="B139" s="137"/>
      <c r="C139" s="120"/>
      <c r="D139" s="22" t="s">
        <v>719</v>
      </c>
      <c r="E139" s="6" t="s">
        <v>15</v>
      </c>
      <c r="F139" s="6" t="s">
        <v>19</v>
      </c>
      <c r="G139" s="111"/>
      <c r="H139" s="111"/>
      <c r="I139" s="111"/>
      <c r="J139" s="114"/>
      <c r="K139" s="114"/>
    </row>
    <row r="140" spans="1:11" ht="36.75" hidden="1" customHeight="1" x14ac:dyDescent="0.25">
      <c r="A140" s="120"/>
      <c r="B140" s="137"/>
      <c r="C140" s="120"/>
      <c r="D140" s="22" t="s">
        <v>720</v>
      </c>
      <c r="E140" s="6" t="s">
        <v>15</v>
      </c>
      <c r="F140" s="6" t="s">
        <v>19</v>
      </c>
      <c r="G140" s="111"/>
      <c r="H140" s="111"/>
      <c r="I140" s="111"/>
      <c r="J140" s="114"/>
      <c r="K140" s="114"/>
    </row>
    <row r="141" spans="1:11" ht="36.75" hidden="1" customHeight="1" x14ac:dyDescent="0.25">
      <c r="A141" s="120"/>
      <c r="B141" s="137"/>
      <c r="C141" s="120"/>
      <c r="D141" s="22" t="s">
        <v>458</v>
      </c>
      <c r="E141" s="6" t="s">
        <v>15</v>
      </c>
      <c r="F141" s="6" t="s">
        <v>19</v>
      </c>
      <c r="G141" s="111"/>
      <c r="H141" s="111"/>
      <c r="I141" s="111"/>
      <c r="J141" s="114"/>
      <c r="K141" s="114"/>
    </row>
    <row r="142" spans="1:11" ht="36.75" hidden="1" customHeight="1" x14ac:dyDescent="0.25">
      <c r="A142" s="120"/>
      <c r="B142" s="137"/>
      <c r="C142" s="120"/>
      <c r="D142" s="22" t="s">
        <v>721</v>
      </c>
      <c r="E142" s="6" t="s">
        <v>14</v>
      </c>
      <c r="F142" s="6" t="s">
        <v>19</v>
      </c>
      <c r="G142" s="111"/>
      <c r="H142" s="111"/>
      <c r="I142" s="111"/>
      <c r="J142" s="114"/>
      <c r="K142" s="114"/>
    </row>
    <row r="143" spans="1:11" ht="36.75" hidden="1" customHeight="1" x14ac:dyDescent="0.25">
      <c r="A143" s="123"/>
      <c r="B143" s="137"/>
      <c r="C143" s="123"/>
      <c r="D143" s="22" t="s">
        <v>722</v>
      </c>
      <c r="E143" s="6" t="s">
        <v>15</v>
      </c>
      <c r="F143" s="6" t="s">
        <v>19</v>
      </c>
      <c r="G143" s="112"/>
      <c r="H143" s="112"/>
      <c r="I143" s="112"/>
      <c r="J143" s="115"/>
      <c r="K143" s="115"/>
    </row>
    <row r="144" spans="1:11" ht="24.75" hidden="1" customHeight="1" x14ac:dyDescent="0.25">
      <c r="A144" s="104" t="s">
        <v>685</v>
      </c>
      <c r="B144" s="116" t="s">
        <v>701</v>
      </c>
      <c r="C144" s="104" t="s">
        <v>727</v>
      </c>
      <c r="D144" s="25" t="s">
        <v>686</v>
      </c>
      <c r="E144" s="4" t="s">
        <v>15</v>
      </c>
      <c r="F144" s="4" t="s">
        <v>18</v>
      </c>
      <c r="G144" s="94">
        <v>43174</v>
      </c>
      <c r="H144" s="94">
        <v>43191</v>
      </c>
      <c r="I144" s="94">
        <v>43921</v>
      </c>
      <c r="J144" s="97">
        <v>2352476.5699999998</v>
      </c>
      <c r="K144" s="97">
        <v>1999605.08</v>
      </c>
    </row>
    <row r="145" spans="1:11" ht="24.75" hidden="1" customHeight="1" x14ac:dyDescent="0.25">
      <c r="A145" s="105"/>
      <c r="B145" s="117"/>
      <c r="C145" s="105"/>
      <c r="D145" s="25" t="s">
        <v>724</v>
      </c>
      <c r="E145" s="4" t="s">
        <v>15</v>
      </c>
      <c r="F145" s="4" t="s">
        <v>19</v>
      </c>
      <c r="G145" s="95"/>
      <c r="H145" s="95"/>
      <c r="I145" s="95"/>
      <c r="J145" s="98"/>
      <c r="K145" s="98"/>
    </row>
    <row r="146" spans="1:11" ht="24.75" hidden="1" customHeight="1" x14ac:dyDescent="0.25">
      <c r="A146" s="105"/>
      <c r="B146" s="117"/>
      <c r="C146" s="105"/>
      <c r="D146" s="25" t="s">
        <v>227</v>
      </c>
      <c r="E146" s="4" t="s">
        <v>15</v>
      </c>
      <c r="F146" s="4" t="s">
        <v>19</v>
      </c>
      <c r="G146" s="95"/>
      <c r="H146" s="95"/>
      <c r="I146" s="95"/>
      <c r="J146" s="98"/>
      <c r="K146" s="98"/>
    </row>
    <row r="147" spans="1:11" ht="24.75" hidden="1" customHeight="1" x14ac:dyDescent="0.25">
      <c r="A147" s="105"/>
      <c r="B147" s="117"/>
      <c r="C147" s="105"/>
      <c r="D147" s="25" t="s">
        <v>725</v>
      </c>
      <c r="E147" s="4" t="s">
        <v>15</v>
      </c>
      <c r="F147" s="4" t="s">
        <v>19</v>
      </c>
      <c r="G147" s="95"/>
      <c r="H147" s="95"/>
      <c r="I147" s="95"/>
      <c r="J147" s="98"/>
      <c r="K147" s="98"/>
    </row>
    <row r="148" spans="1:11" ht="24.75" hidden="1" customHeight="1" x14ac:dyDescent="0.25">
      <c r="A148" s="105"/>
      <c r="B148" s="117"/>
      <c r="C148" s="105"/>
      <c r="D148" s="25" t="s">
        <v>226</v>
      </c>
      <c r="E148" s="4" t="s">
        <v>14</v>
      </c>
      <c r="F148" s="4" t="s">
        <v>19</v>
      </c>
      <c r="G148" s="95"/>
      <c r="H148" s="95"/>
      <c r="I148" s="95"/>
      <c r="J148" s="98"/>
      <c r="K148" s="98"/>
    </row>
    <row r="149" spans="1:11" ht="24.75" hidden="1" customHeight="1" x14ac:dyDescent="0.25">
      <c r="A149" s="105"/>
      <c r="B149" s="117"/>
      <c r="C149" s="105"/>
      <c r="D149" s="25" t="s">
        <v>471</v>
      </c>
      <c r="E149" s="4" t="s">
        <v>14</v>
      </c>
      <c r="F149" s="4" t="s">
        <v>19</v>
      </c>
      <c r="G149" s="95"/>
      <c r="H149" s="95"/>
      <c r="I149" s="95"/>
      <c r="J149" s="98"/>
      <c r="K149" s="98"/>
    </row>
    <row r="150" spans="1:11" ht="24.75" hidden="1" customHeight="1" x14ac:dyDescent="0.25">
      <c r="A150" s="105"/>
      <c r="B150" s="117"/>
      <c r="C150" s="105"/>
      <c r="D150" s="25" t="s">
        <v>228</v>
      </c>
      <c r="E150" s="4" t="s">
        <v>14</v>
      </c>
      <c r="F150" s="4" t="s">
        <v>19</v>
      </c>
      <c r="G150" s="95"/>
      <c r="H150" s="95"/>
      <c r="I150" s="95"/>
      <c r="J150" s="98"/>
      <c r="K150" s="98"/>
    </row>
    <row r="151" spans="1:11" ht="24.75" hidden="1" customHeight="1" x14ac:dyDescent="0.25">
      <c r="A151" s="106"/>
      <c r="B151" s="118"/>
      <c r="C151" s="106"/>
      <c r="D151" s="25" t="s">
        <v>726</v>
      </c>
      <c r="E151" s="4" t="s">
        <v>14</v>
      </c>
      <c r="F151" s="4" t="s">
        <v>19</v>
      </c>
      <c r="G151" s="96"/>
      <c r="H151" s="96"/>
      <c r="I151" s="96"/>
      <c r="J151" s="99"/>
      <c r="K151" s="99"/>
    </row>
    <row r="152" spans="1:11" ht="24" hidden="1" customHeight="1" x14ac:dyDescent="0.25">
      <c r="A152" s="119" t="s">
        <v>682</v>
      </c>
      <c r="B152" s="121" t="s">
        <v>699</v>
      </c>
      <c r="C152" s="119" t="s">
        <v>718</v>
      </c>
      <c r="D152" s="22" t="s">
        <v>683</v>
      </c>
      <c r="E152" s="6" t="s">
        <v>15</v>
      </c>
      <c r="F152" s="6" t="s">
        <v>18</v>
      </c>
      <c r="G152" s="110">
        <v>43174</v>
      </c>
      <c r="H152" s="110">
        <v>43374</v>
      </c>
      <c r="I152" s="110">
        <v>43921</v>
      </c>
      <c r="J152" s="113">
        <v>548496.94999999995</v>
      </c>
      <c r="K152" s="113">
        <v>465246.61</v>
      </c>
    </row>
    <row r="153" spans="1:11" ht="24" hidden="1" customHeight="1" x14ac:dyDescent="0.25">
      <c r="A153" s="120"/>
      <c r="B153" s="122"/>
      <c r="C153" s="120"/>
      <c r="D153" s="22" t="s">
        <v>715</v>
      </c>
      <c r="E153" s="6" t="s">
        <v>15</v>
      </c>
      <c r="F153" s="6" t="s">
        <v>19</v>
      </c>
      <c r="G153" s="111"/>
      <c r="H153" s="111"/>
      <c r="I153" s="111"/>
      <c r="J153" s="114"/>
      <c r="K153" s="114"/>
    </row>
    <row r="154" spans="1:11" ht="24" hidden="1" customHeight="1" x14ac:dyDescent="0.25">
      <c r="A154" s="120"/>
      <c r="B154" s="122"/>
      <c r="C154" s="120"/>
      <c r="D154" s="22" t="s">
        <v>716</v>
      </c>
      <c r="E154" s="6" t="s">
        <v>15</v>
      </c>
      <c r="F154" s="6" t="s">
        <v>19</v>
      </c>
      <c r="G154" s="111"/>
      <c r="H154" s="111"/>
      <c r="I154" s="111"/>
      <c r="J154" s="114"/>
      <c r="K154" s="114"/>
    </row>
    <row r="155" spans="1:11" ht="24" hidden="1" customHeight="1" x14ac:dyDescent="0.25">
      <c r="A155" s="123"/>
      <c r="B155" s="124"/>
      <c r="C155" s="123"/>
      <c r="D155" s="22" t="s">
        <v>717</v>
      </c>
      <c r="E155" s="6" t="s">
        <v>14</v>
      </c>
      <c r="F155" s="6" t="s">
        <v>19</v>
      </c>
      <c r="G155" s="112"/>
      <c r="H155" s="112"/>
      <c r="I155" s="112"/>
      <c r="J155" s="115"/>
      <c r="K155" s="115"/>
    </row>
    <row r="156" spans="1:11" ht="42.75" customHeight="1" x14ac:dyDescent="0.25">
      <c r="A156" s="104" t="s">
        <v>687</v>
      </c>
      <c r="B156" s="107" t="s">
        <v>702</v>
      </c>
      <c r="C156" s="104" t="s">
        <v>730</v>
      </c>
      <c r="D156" s="53" t="s">
        <v>688</v>
      </c>
      <c r="E156" s="4" t="s">
        <v>14</v>
      </c>
      <c r="F156" s="4" t="s">
        <v>18</v>
      </c>
      <c r="G156" s="94">
        <v>43174</v>
      </c>
      <c r="H156" s="94">
        <v>43160</v>
      </c>
      <c r="I156" s="94">
        <v>43830</v>
      </c>
      <c r="J156" s="97">
        <v>1798507.69</v>
      </c>
      <c r="K156" s="97">
        <v>1510650</v>
      </c>
    </row>
    <row r="157" spans="1:11" ht="42.75" hidden="1" customHeight="1" x14ac:dyDescent="0.25">
      <c r="A157" s="105"/>
      <c r="B157" s="107"/>
      <c r="C157" s="105"/>
      <c r="D157" s="54" t="s">
        <v>338</v>
      </c>
      <c r="E157" s="4" t="s">
        <v>14</v>
      </c>
      <c r="F157" s="4" t="s">
        <v>19</v>
      </c>
      <c r="G157" s="95"/>
      <c r="H157" s="95"/>
      <c r="I157" s="95"/>
      <c r="J157" s="98"/>
      <c r="K157" s="98"/>
    </row>
    <row r="158" spans="1:11" ht="42.75" hidden="1" customHeight="1" x14ac:dyDescent="0.25">
      <c r="A158" s="105"/>
      <c r="B158" s="107"/>
      <c r="C158" s="105"/>
      <c r="D158" s="54" t="s">
        <v>728</v>
      </c>
      <c r="E158" s="4" t="s">
        <v>15</v>
      </c>
      <c r="F158" s="4" t="s">
        <v>19</v>
      </c>
      <c r="G158" s="95"/>
      <c r="H158" s="95"/>
      <c r="I158" s="95"/>
      <c r="J158" s="98"/>
      <c r="K158" s="98"/>
    </row>
    <row r="159" spans="1:11" ht="42.75" hidden="1" customHeight="1" x14ac:dyDescent="0.25">
      <c r="A159" s="105"/>
      <c r="B159" s="107"/>
      <c r="C159" s="105"/>
      <c r="D159" s="54" t="s">
        <v>622</v>
      </c>
      <c r="E159" s="4" t="s">
        <v>15</v>
      </c>
      <c r="F159" s="4" t="s">
        <v>19</v>
      </c>
      <c r="G159" s="95"/>
      <c r="H159" s="95"/>
      <c r="I159" s="95"/>
      <c r="J159" s="98"/>
      <c r="K159" s="98"/>
    </row>
    <row r="160" spans="1:11" ht="42.75" hidden="1" customHeight="1" x14ac:dyDescent="0.25">
      <c r="A160" s="105"/>
      <c r="B160" s="107"/>
      <c r="C160" s="105"/>
      <c r="D160" s="54" t="s">
        <v>344</v>
      </c>
      <c r="E160" s="4" t="s">
        <v>14</v>
      </c>
      <c r="F160" s="4" t="s">
        <v>19</v>
      </c>
      <c r="G160" s="95"/>
      <c r="H160" s="95"/>
      <c r="I160" s="95"/>
      <c r="J160" s="98"/>
      <c r="K160" s="98"/>
    </row>
    <row r="161" spans="1:11" ht="42.75" hidden="1" customHeight="1" x14ac:dyDescent="0.25">
      <c r="A161" s="106"/>
      <c r="B161" s="107"/>
      <c r="C161" s="106"/>
      <c r="D161" s="54" t="s">
        <v>729</v>
      </c>
      <c r="E161" s="4" t="s">
        <v>14</v>
      </c>
      <c r="F161" s="4" t="s">
        <v>19</v>
      </c>
      <c r="G161" s="96"/>
      <c r="H161" s="96"/>
      <c r="I161" s="96"/>
      <c r="J161" s="99"/>
      <c r="K161" s="99"/>
    </row>
    <row r="162" spans="1:11" ht="30.75" customHeight="1" x14ac:dyDescent="0.25">
      <c r="A162" s="119" t="s">
        <v>690</v>
      </c>
      <c r="B162" s="121" t="s">
        <v>704</v>
      </c>
      <c r="C162" s="119" t="s">
        <v>738</v>
      </c>
      <c r="D162" s="22" t="s">
        <v>338</v>
      </c>
      <c r="E162" s="6" t="s">
        <v>14</v>
      </c>
      <c r="F162" s="6" t="s">
        <v>18</v>
      </c>
      <c r="G162" s="110">
        <v>43174</v>
      </c>
      <c r="H162" s="110">
        <v>43191</v>
      </c>
      <c r="I162" s="110">
        <v>44135</v>
      </c>
      <c r="J162" s="113">
        <v>3576995</v>
      </c>
      <c r="K162" s="113">
        <v>3035553</v>
      </c>
    </row>
    <row r="163" spans="1:11" ht="19.5" hidden="1" customHeight="1" x14ac:dyDescent="0.25">
      <c r="A163" s="120"/>
      <c r="B163" s="122"/>
      <c r="C163" s="120"/>
      <c r="D163" s="22" t="s">
        <v>349</v>
      </c>
      <c r="E163" s="6" t="s">
        <v>15</v>
      </c>
      <c r="F163" s="6" t="s">
        <v>19</v>
      </c>
      <c r="G163" s="111"/>
      <c r="H163" s="111"/>
      <c r="I163" s="111"/>
      <c r="J163" s="114"/>
      <c r="K163" s="114"/>
    </row>
    <row r="164" spans="1:11" ht="19.5" hidden="1" customHeight="1" x14ac:dyDescent="0.25">
      <c r="A164" s="120"/>
      <c r="B164" s="122"/>
      <c r="C164" s="120"/>
      <c r="D164" s="22" t="s">
        <v>732</v>
      </c>
      <c r="E164" s="6" t="s">
        <v>15</v>
      </c>
      <c r="F164" s="6" t="s">
        <v>19</v>
      </c>
      <c r="G164" s="111"/>
      <c r="H164" s="111"/>
      <c r="I164" s="111"/>
      <c r="J164" s="114"/>
      <c r="K164" s="114"/>
    </row>
    <row r="165" spans="1:11" ht="19.5" hidden="1" customHeight="1" x14ac:dyDescent="0.25">
      <c r="A165" s="120"/>
      <c r="B165" s="122"/>
      <c r="C165" s="120"/>
      <c r="D165" s="22" t="s">
        <v>458</v>
      </c>
      <c r="E165" s="6" t="s">
        <v>15</v>
      </c>
      <c r="F165" s="6" t="s">
        <v>19</v>
      </c>
      <c r="G165" s="111"/>
      <c r="H165" s="111"/>
      <c r="I165" s="111"/>
      <c r="J165" s="114"/>
      <c r="K165" s="114"/>
    </row>
    <row r="166" spans="1:11" ht="19.5" hidden="1" customHeight="1" x14ac:dyDescent="0.25">
      <c r="A166" s="120"/>
      <c r="B166" s="122"/>
      <c r="C166" s="120"/>
      <c r="D166" s="22" t="s">
        <v>148</v>
      </c>
      <c r="E166" s="6" t="s">
        <v>15</v>
      </c>
      <c r="F166" s="6" t="s">
        <v>19</v>
      </c>
      <c r="G166" s="111"/>
      <c r="H166" s="111"/>
      <c r="I166" s="111"/>
      <c r="J166" s="114"/>
      <c r="K166" s="114"/>
    </row>
    <row r="167" spans="1:11" ht="19.5" hidden="1" customHeight="1" x14ac:dyDescent="0.25">
      <c r="A167" s="120"/>
      <c r="B167" s="122"/>
      <c r="C167" s="120"/>
      <c r="D167" s="22" t="s">
        <v>149</v>
      </c>
      <c r="E167" s="6" t="s">
        <v>15</v>
      </c>
      <c r="F167" s="6" t="s">
        <v>19</v>
      </c>
      <c r="G167" s="111"/>
      <c r="H167" s="111"/>
      <c r="I167" s="111"/>
      <c r="J167" s="114"/>
      <c r="K167" s="114"/>
    </row>
    <row r="168" spans="1:11" ht="19.5" hidden="1" customHeight="1" x14ac:dyDescent="0.25">
      <c r="A168" s="120"/>
      <c r="B168" s="122"/>
      <c r="C168" s="120"/>
      <c r="D168" s="22" t="s">
        <v>150</v>
      </c>
      <c r="E168" s="6" t="s">
        <v>15</v>
      </c>
      <c r="F168" s="6" t="s">
        <v>19</v>
      </c>
      <c r="G168" s="111"/>
      <c r="H168" s="111"/>
      <c r="I168" s="111"/>
      <c r="J168" s="114"/>
      <c r="K168" s="114"/>
    </row>
    <row r="169" spans="1:11" ht="19.5" hidden="1" customHeight="1" x14ac:dyDescent="0.25">
      <c r="A169" s="120"/>
      <c r="B169" s="122"/>
      <c r="C169" s="120"/>
      <c r="D169" s="22" t="s">
        <v>89</v>
      </c>
      <c r="E169" s="6" t="s">
        <v>14</v>
      </c>
      <c r="F169" s="6" t="s">
        <v>19</v>
      </c>
      <c r="G169" s="111"/>
      <c r="H169" s="111"/>
      <c r="I169" s="111"/>
      <c r="J169" s="114"/>
      <c r="K169" s="114"/>
    </row>
    <row r="170" spans="1:11" ht="19.5" hidden="1" customHeight="1" x14ac:dyDescent="0.25">
      <c r="A170" s="120"/>
      <c r="B170" s="122"/>
      <c r="C170" s="120"/>
      <c r="D170" s="22" t="s">
        <v>91</v>
      </c>
      <c r="E170" s="6" t="s">
        <v>14</v>
      </c>
      <c r="F170" s="6" t="s">
        <v>19</v>
      </c>
      <c r="G170" s="111"/>
      <c r="H170" s="111"/>
      <c r="I170" s="111"/>
      <c r="J170" s="114"/>
      <c r="K170" s="114"/>
    </row>
    <row r="171" spans="1:11" ht="19.5" hidden="1" customHeight="1" x14ac:dyDescent="0.25">
      <c r="A171" s="120"/>
      <c r="B171" s="122"/>
      <c r="C171" s="120"/>
      <c r="D171" s="22" t="s">
        <v>733</v>
      </c>
      <c r="E171" s="6" t="s">
        <v>14</v>
      </c>
      <c r="F171" s="6" t="s">
        <v>19</v>
      </c>
      <c r="G171" s="111"/>
      <c r="H171" s="111"/>
      <c r="I171" s="111"/>
      <c r="J171" s="114"/>
      <c r="K171" s="114"/>
    </row>
    <row r="172" spans="1:11" ht="19.5" hidden="1" customHeight="1" x14ac:dyDescent="0.25">
      <c r="A172" s="120"/>
      <c r="B172" s="122"/>
      <c r="C172" s="120"/>
      <c r="D172" s="22" t="s">
        <v>457</v>
      </c>
      <c r="E172" s="6" t="s">
        <v>14</v>
      </c>
      <c r="F172" s="6" t="s">
        <v>19</v>
      </c>
      <c r="G172" s="111"/>
      <c r="H172" s="111"/>
      <c r="I172" s="111"/>
      <c r="J172" s="114"/>
      <c r="K172" s="114"/>
    </row>
    <row r="173" spans="1:11" ht="19.5" hidden="1" customHeight="1" x14ac:dyDescent="0.25">
      <c r="A173" s="120"/>
      <c r="B173" s="122"/>
      <c r="C173" s="120"/>
      <c r="D173" s="22" t="s">
        <v>734</v>
      </c>
      <c r="E173" s="6" t="s">
        <v>14</v>
      </c>
      <c r="F173" s="6" t="s">
        <v>19</v>
      </c>
      <c r="G173" s="111"/>
      <c r="H173" s="111"/>
      <c r="I173" s="111"/>
      <c r="J173" s="114"/>
      <c r="K173" s="114"/>
    </row>
    <row r="174" spans="1:11" ht="19.5" hidden="1" customHeight="1" x14ac:dyDescent="0.25">
      <c r="A174" s="120"/>
      <c r="B174" s="122"/>
      <c r="C174" s="120"/>
      <c r="D174" s="22" t="s">
        <v>735</v>
      </c>
      <c r="E174" s="6" t="s">
        <v>14</v>
      </c>
      <c r="F174" s="6" t="s">
        <v>19</v>
      </c>
      <c r="G174" s="111"/>
      <c r="H174" s="111"/>
      <c r="I174" s="111"/>
      <c r="J174" s="114"/>
      <c r="K174" s="114"/>
    </row>
    <row r="175" spans="1:11" ht="19.5" hidden="1" customHeight="1" x14ac:dyDescent="0.25">
      <c r="A175" s="120"/>
      <c r="B175" s="122"/>
      <c r="C175" s="120"/>
      <c r="D175" s="22" t="s">
        <v>85</v>
      </c>
      <c r="E175" s="6" t="s">
        <v>14</v>
      </c>
      <c r="F175" s="6" t="s">
        <v>19</v>
      </c>
      <c r="G175" s="111"/>
      <c r="H175" s="111"/>
      <c r="I175" s="111"/>
      <c r="J175" s="114"/>
      <c r="K175" s="114"/>
    </row>
    <row r="176" spans="1:11" ht="19.5" hidden="1" customHeight="1" x14ac:dyDescent="0.25">
      <c r="A176" s="120"/>
      <c r="B176" s="122"/>
      <c r="C176" s="120"/>
      <c r="D176" s="22" t="s">
        <v>81</v>
      </c>
      <c r="E176" s="6" t="s">
        <v>14</v>
      </c>
      <c r="F176" s="6" t="s">
        <v>19</v>
      </c>
      <c r="G176" s="111"/>
      <c r="H176" s="111"/>
      <c r="I176" s="111"/>
      <c r="J176" s="114"/>
      <c r="K176" s="114"/>
    </row>
    <row r="177" spans="1:12" ht="19.5" hidden="1" customHeight="1" x14ac:dyDescent="0.25">
      <c r="A177" s="120"/>
      <c r="B177" s="122"/>
      <c r="C177" s="120"/>
      <c r="D177" s="22" t="s">
        <v>173</v>
      </c>
      <c r="E177" s="6" t="s">
        <v>15</v>
      </c>
      <c r="F177" s="6" t="s">
        <v>19</v>
      </c>
      <c r="G177" s="111"/>
      <c r="H177" s="111"/>
      <c r="I177" s="111"/>
      <c r="J177" s="114"/>
      <c r="K177" s="114"/>
    </row>
    <row r="178" spans="1:12" ht="19.5" hidden="1" customHeight="1" x14ac:dyDescent="0.25">
      <c r="A178" s="120"/>
      <c r="B178" s="122"/>
      <c r="C178" s="120"/>
      <c r="D178" s="22" t="s">
        <v>736</v>
      </c>
      <c r="E178" s="6" t="s">
        <v>14</v>
      </c>
      <c r="F178" s="6" t="s">
        <v>19</v>
      </c>
      <c r="G178" s="111"/>
      <c r="H178" s="111"/>
      <c r="I178" s="111"/>
      <c r="J178" s="114"/>
      <c r="K178" s="114"/>
    </row>
    <row r="179" spans="1:12" ht="19.5" hidden="1" customHeight="1" x14ac:dyDescent="0.25">
      <c r="A179" s="123"/>
      <c r="B179" s="124"/>
      <c r="C179" s="123"/>
      <c r="D179" s="22" t="s">
        <v>737</v>
      </c>
      <c r="E179" s="6" t="s">
        <v>15</v>
      </c>
      <c r="F179" s="6" t="s">
        <v>19</v>
      </c>
      <c r="G179" s="112"/>
      <c r="H179" s="112"/>
      <c r="I179" s="112"/>
      <c r="J179" s="115"/>
      <c r="K179" s="115"/>
    </row>
    <row r="180" spans="1:12" ht="37.5" hidden="1" customHeight="1" x14ac:dyDescent="0.25">
      <c r="A180" s="104" t="s">
        <v>691</v>
      </c>
      <c r="B180" s="116" t="s">
        <v>705</v>
      </c>
      <c r="C180" s="104" t="s">
        <v>740</v>
      </c>
      <c r="D180" s="25" t="s">
        <v>300</v>
      </c>
      <c r="E180" s="4" t="s">
        <v>15</v>
      </c>
      <c r="F180" s="4" t="s">
        <v>18</v>
      </c>
      <c r="G180" s="94">
        <v>43174</v>
      </c>
      <c r="H180" s="94">
        <v>43009</v>
      </c>
      <c r="I180" s="94">
        <v>43861</v>
      </c>
      <c r="J180" s="97">
        <v>1994414</v>
      </c>
      <c r="K180" s="97">
        <v>1695251.9</v>
      </c>
    </row>
    <row r="181" spans="1:12" ht="37.5" hidden="1" customHeight="1" x14ac:dyDescent="0.25">
      <c r="A181" s="106"/>
      <c r="B181" s="118"/>
      <c r="C181" s="106"/>
      <c r="D181" s="25" t="s">
        <v>739</v>
      </c>
      <c r="E181" s="4" t="s">
        <v>14</v>
      </c>
      <c r="F181" s="4" t="s">
        <v>19</v>
      </c>
      <c r="G181" s="96"/>
      <c r="H181" s="96"/>
      <c r="I181" s="96"/>
      <c r="J181" s="99"/>
      <c r="K181" s="99"/>
    </row>
    <row r="182" spans="1:12" ht="66.75" hidden="1" customHeight="1" x14ac:dyDescent="0.25">
      <c r="A182" s="119" t="s">
        <v>696</v>
      </c>
      <c r="B182" s="121" t="s">
        <v>709</v>
      </c>
      <c r="C182" s="119" t="s">
        <v>765</v>
      </c>
      <c r="D182" s="22" t="s">
        <v>697</v>
      </c>
      <c r="E182" s="6" t="s">
        <v>14</v>
      </c>
      <c r="F182" s="6" t="s">
        <v>18</v>
      </c>
      <c r="G182" s="110">
        <v>43174</v>
      </c>
      <c r="H182" s="110">
        <v>43191</v>
      </c>
      <c r="I182" s="110">
        <v>44196</v>
      </c>
      <c r="J182" s="113">
        <v>2321969.52</v>
      </c>
      <c r="K182" s="113"/>
      <c r="L182" s="128" t="s">
        <v>766</v>
      </c>
    </row>
    <row r="183" spans="1:12" ht="66.75" hidden="1" customHeight="1" x14ac:dyDescent="0.25">
      <c r="A183" s="123"/>
      <c r="B183" s="124"/>
      <c r="C183" s="123"/>
      <c r="D183" s="22" t="s">
        <v>764</v>
      </c>
      <c r="E183" s="6" t="s">
        <v>15</v>
      </c>
      <c r="F183" s="6" t="s">
        <v>19</v>
      </c>
      <c r="G183" s="112"/>
      <c r="H183" s="112"/>
      <c r="I183" s="112"/>
      <c r="J183" s="115"/>
      <c r="K183" s="115"/>
      <c r="L183" s="128"/>
    </row>
    <row r="184" spans="1:12" ht="66.75" hidden="1" customHeight="1" x14ac:dyDescent="0.25">
      <c r="A184" s="31"/>
      <c r="B184" s="55" t="s">
        <v>505</v>
      </c>
      <c r="C184" s="31" t="s">
        <v>506</v>
      </c>
      <c r="D184" s="25"/>
      <c r="E184" s="25"/>
      <c r="F184" s="25"/>
      <c r="G184" s="29"/>
      <c r="H184" s="29"/>
      <c r="I184" s="29"/>
      <c r="J184" s="30"/>
      <c r="K184" s="30">
        <v>14801647.93</v>
      </c>
    </row>
    <row r="185" spans="1:12" ht="6.75" customHeight="1" x14ac:dyDescent="0.25">
      <c r="A185" s="18"/>
      <c r="B185" s="19"/>
      <c r="C185" s="19"/>
      <c r="D185" s="19"/>
      <c r="E185" s="19"/>
      <c r="F185" s="19"/>
      <c r="G185" s="19"/>
      <c r="H185" s="12"/>
      <c r="I185" s="19"/>
      <c r="J185" s="19"/>
      <c r="K185" s="19"/>
    </row>
    <row r="186" spans="1:12" ht="15.75" thickBot="1" x14ac:dyDescent="0.3">
      <c r="A186" s="13" t="s">
        <v>135</v>
      </c>
      <c r="B186" s="14"/>
      <c r="C186" s="15"/>
      <c r="D186" s="15"/>
      <c r="E186" s="15"/>
      <c r="F186" s="15"/>
      <c r="G186" s="15"/>
      <c r="H186" s="15"/>
      <c r="I186" s="15"/>
      <c r="J186" s="16">
        <f>SUM(J7:J185)</f>
        <v>124061737.40000001</v>
      </c>
      <c r="K186" s="51">
        <f>SUM(K7:K185)</f>
        <v>113348331.21000001</v>
      </c>
    </row>
    <row r="187" spans="1:12" x14ac:dyDescent="0.25">
      <c r="A187" s="41" t="s">
        <v>585</v>
      </c>
      <c r="B187" s="41"/>
      <c r="C187" s="41"/>
      <c r="D187" s="41"/>
      <c r="E187" s="41"/>
      <c r="F187" s="41"/>
      <c r="G187" s="41"/>
      <c r="H187" s="41"/>
      <c r="I187" s="41"/>
      <c r="J187" s="42"/>
      <c r="K187" s="49">
        <v>22633151.57</v>
      </c>
    </row>
    <row r="188" spans="1:12" x14ac:dyDescent="0.25">
      <c r="A188" s="41" t="s">
        <v>504</v>
      </c>
      <c r="B188" s="41"/>
      <c r="C188" s="41"/>
      <c r="D188" s="41"/>
      <c r="E188" s="41"/>
      <c r="F188" s="41"/>
      <c r="G188" s="41"/>
      <c r="H188" s="41"/>
      <c r="I188" s="41"/>
      <c r="J188" s="42"/>
      <c r="K188" s="49">
        <v>135733026</v>
      </c>
    </row>
    <row r="189" spans="1:12" x14ac:dyDescent="0.25">
      <c r="J189" s="2"/>
      <c r="K189" s="2"/>
    </row>
    <row r="191" spans="1:12" x14ac:dyDescent="0.25">
      <c r="B191" s="1"/>
    </row>
  </sheetData>
  <autoFilter ref="A3:K184" xr:uid="{00000000-0009-0000-0000-000001000000}">
    <filterColumn colId="1">
      <filters>
        <filter val="Cesta kamene"/>
        <filter val="Česko-polská Hřebenovka - východní část"/>
        <filter val="Festival zážitků"/>
        <filter val="Naučná stezka Evropským městem Náchod - Kudowa-Zdroj"/>
        <filter val="Tajemství vojenského podzemí"/>
        <filter val="Život psaný tradicí"/>
      </filters>
    </filterColumn>
  </autoFilter>
  <customSheetViews>
    <customSheetView guid="{AC46053C-2476-4699-917D-0509D5A1E442}" scale="80" showAutoFilter="1">
      <pane xSplit="3" ySplit="6" topLeftCell="D103" activePane="bottomRight" state="frozen"/>
      <selection pane="bottomRight" activeCell="A72" sqref="A72:A74"/>
      <pageMargins left="0.7" right="0.7" top="0.78740157499999996" bottom="0.78740157499999996" header="0.3" footer="0.3"/>
      <pageSetup paperSize="9" orientation="portrait" r:id="rId1"/>
      <autoFilter ref="A3:K101" xr:uid="{00000000-0000-0000-0000-000000000000}"/>
    </customSheetView>
    <customSheetView guid="{4F403F51-0051-4254-A7D9-5F56F8863290}"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2"/>
      <autoFilter ref="A3:K101" xr:uid="{00000000-0000-0000-0000-000000000000}"/>
    </customSheetView>
  </customSheetViews>
  <mergeCells count="368">
    <mergeCell ref="A180:A181"/>
    <mergeCell ref="B180:B181"/>
    <mergeCell ref="K180:K181"/>
    <mergeCell ref="J180:J181"/>
    <mergeCell ref="I180:I181"/>
    <mergeCell ref="H180:H181"/>
    <mergeCell ref="G180:G181"/>
    <mergeCell ref="C180:C181"/>
    <mergeCell ref="A125:A129"/>
    <mergeCell ref="B125:B129"/>
    <mergeCell ref="G125:G129"/>
    <mergeCell ref="H125:H129"/>
    <mergeCell ref="I125:I129"/>
    <mergeCell ref="J125:J129"/>
    <mergeCell ref="K125:K129"/>
    <mergeCell ref="C125:C129"/>
    <mergeCell ref="A135:A137"/>
    <mergeCell ref="B135:B137"/>
    <mergeCell ref="K135:K137"/>
    <mergeCell ref="I135:I137"/>
    <mergeCell ref="H135:H137"/>
    <mergeCell ref="G135:G137"/>
    <mergeCell ref="J135:J137"/>
    <mergeCell ref="C135:C137"/>
    <mergeCell ref="C123:C124"/>
    <mergeCell ref="B123:B124"/>
    <mergeCell ref="A123:A124"/>
    <mergeCell ref="G123:G124"/>
    <mergeCell ref="H123:H124"/>
    <mergeCell ref="I123:I124"/>
    <mergeCell ref="J123:J124"/>
    <mergeCell ref="K123:K124"/>
    <mergeCell ref="A144:A151"/>
    <mergeCell ref="B144:B151"/>
    <mergeCell ref="K144:K151"/>
    <mergeCell ref="J144:J151"/>
    <mergeCell ref="I144:I151"/>
    <mergeCell ref="H144:H151"/>
    <mergeCell ref="G144:G151"/>
    <mergeCell ref="C144:C151"/>
    <mergeCell ref="A138:A143"/>
    <mergeCell ref="B138:B143"/>
    <mergeCell ref="K138:K143"/>
    <mergeCell ref="I138:I143"/>
    <mergeCell ref="H138:H143"/>
    <mergeCell ref="G138:G143"/>
    <mergeCell ref="J138:J143"/>
    <mergeCell ref="C138:C143"/>
    <mergeCell ref="C120:C122"/>
    <mergeCell ref="B120:B122"/>
    <mergeCell ref="A120:A122"/>
    <mergeCell ref="G120:G122"/>
    <mergeCell ref="H120:H122"/>
    <mergeCell ref="I120:I122"/>
    <mergeCell ref="J120:J122"/>
    <mergeCell ref="K120:K122"/>
    <mergeCell ref="K99:K100"/>
    <mergeCell ref="G101:G119"/>
    <mergeCell ref="A101:A119"/>
    <mergeCell ref="B101:B119"/>
    <mergeCell ref="H101:H119"/>
    <mergeCell ref="I101:I119"/>
    <mergeCell ref="J101:J119"/>
    <mergeCell ref="K101:K119"/>
    <mergeCell ref="C101:C119"/>
    <mergeCell ref="J97:J98"/>
    <mergeCell ref="K97:K98"/>
    <mergeCell ref="A99:A100"/>
    <mergeCell ref="B99:B100"/>
    <mergeCell ref="C99:C100"/>
    <mergeCell ref="G99:G100"/>
    <mergeCell ref="H99:H100"/>
    <mergeCell ref="I99:I100"/>
    <mergeCell ref="J99:J100"/>
    <mergeCell ref="A97:A98"/>
    <mergeCell ref="B97:B98"/>
    <mergeCell ref="C97:C98"/>
    <mergeCell ref="G97:G98"/>
    <mergeCell ref="H97:H98"/>
    <mergeCell ref="I97:I98"/>
    <mergeCell ref="G86:G96"/>
    <mergeCell ref="H86:H96"/>
    <mergeCell ref="K81:K83"/>
    <mergeCell ref="A84:A85"/>
    <mergeCell ref="B84:B85"/>
    <mergeCell ref="C84:C85"/>
    <mergeCell ref="G84:G85"/>
    <mergeCell ref="H84:H85"/>
    <mergeCell ref="I84:I85"/>
    <mergeCell ref="J84:J85"/>
    <mergeCell ref="K84:K85"/>
    <mergeCell ref="A81:A83"/>
    <mergeCell ref="B81:B83"/>
    <mergeCell ref="C81:C83"/>
    <mergeCell ref="G81:G83"/>
    <mergeCell ref="H81:H83"/>
    <mergeCell ref="I81:I83"/>
    <mergeCell ref="J81:J83"/>
    <mergeCell ref="I86:I96"/>
    <mergeCell ref="J86:J96"/>
    <mergeCell ref="K86:K96"/>
    <mergeCell ref="A86:A96"/>
    <mergeCell ref="B86:B96"/>
    <mergeCell ref="C86:C96"/>
    <mergeCell ref="I79:I80"/>
    <mergeCell ref="J79:J80"/>
    <mergeCell ref="K79:K80"/>
    <mergeCell ref="A79:A80"/>
    <mergeCell ref="B79:B80"/>
    <mergeCell ref="C79:C80"/>
    <mergeCell ref="G79:G80"/>
    <mergeCell ref="H79:H80"/>
    <mergeCell ref="I75:I78"/>
    <mergeCell ref="J75:J78"/>
    <mergeCell ref="K75:K78"/>
    <mergeCell ref="A75:A78"/>
    <mergeCell ref="B75:B78"/>
    <mergeCell ref="C75:C78"/>
    <mergeCell ref="G75:G78"/>
    <mergeCell ref="H75:H78"/>
    <mergeCell ref="A68:A71"/>
    <mergeCell ref="B68:B71"/>
    <mergeCell ref="C68:C71"/>
    <mergeCell ref="G68:G71"/>
    <mergeCell ref="H68:H71"/>
    <mergeCell ref="I68:I71"/>
    <mergeCell ref="J68:J71"/>
    <mergeCell ref="K68:K71"/>
    <mergeCell ref="A72:A74"/>
    <mergeCell ref="B72:B74"/>
    <mergeCell ref="C72:C74"/>
    <mergeCell ref="G72:G74"/>
    <mergeCell ref="H72:H74"/>
    <mergeCell ref="I72:I74"/>
    <mergeCell ref="J72:J74"/>
    <mergeCell ref="K72:K74"/>
    <mergeCell ref="I60:I62"/>
    <mergeCell ref="J60:J62"/>
    <mergeCell ref="K60:K62"/>
    <mergeCell ref="A63:A67"/>
    <mergeCell ref="B63:B67"/>
    <mergeCell ref="C63:C67"/>
    <mergeCell ref="G63:G67"/>
    <mergeCell ref="H63:H67"/>
    <mergeCell ref="I63:I67"/>
    <mergeCell ref="A60:A62"/>
    <mergeCell ref="B60:B62"/>
    <mergeCell ref="C60:C62"/>
    <mergeCell ref="G60:G62"/>
    <mergeCell ref="H60:H62"/>
    <mergeCell ref="J63:J67"/>
    <mergeCell ref="K63:K67"/>
    <mergeCell ref="A54:A56"/>
    <mergeCell ref="B54:B56"/>
    <mergeCell ref="C54:C56"/>
    <mergeCell ref="G54:G56"/>
    <mergeCell ref="H54:H56"/>
    <mergeCell ref="I54:I56"/>
    <mergeCell ref="J54:J56"/>
    <mergeCell ref="K54:K56"/>
    <mergeCell ref="A57:A59"/>
    <mergeCell ref="B57:B59"/>
    <mergeCell ref="C57:C59"/>
    <mergeCell ref="G57:G59"/>
    <mergeCell ref="H57:H59"/>
    <mergeCell ref="I57:I59"/>
    <mergeCell ref="J57:J59"/>
    <mergeCell ref="K57:K59"/>
    <mergeCell ref="I46:I48"/>
    <mergeCell ref="J46:J48"/>
    <mergeCell ref="K46:K48"/>
    <mergeCell ref="A49:A53"/>
    <mergeCell ref="B49:B53"/>
    <mergeCell ref="C49:C53"/>
    <mergeCell ref="G49:G53"/>
    <mergeCell ref="H49:H53"/>
    <mergeCell ref="I49:I53"/>
    <mergeCell ref="A46:A48"/>
    <mergeCell ref="B46:B48"/>
    <mergeCell ref="C46:C48"/>
    <mergeCell ref="G46:G48"/>
    <mergeCell ref="H46:H48"/>
    <mergeCell ref="J49:J53"/>
    <mergeCell ref="K49:K53"/>
    <mergeCell ref="A42:A43"/>
    <mergeCell ref="B42:B43"/>
    <mergeCell ref="C42:C43"/>
    <mergeCell ref="G42:G43"/>
    <mergeCell ref="H42:H43"/>
    <mergeCell ref="I42:I43"/>
    <mergeCell ref="J42:J43"/>
    <mergeCell ref="K42:K43"/>
    <mergeCell ref="A44:A45"/>
    <mergeCell ref="B44:B45"/>
    <mergeCell ref="C44:C45"/>
    <mergeCell ref="G44:G45"/>
    <mergeCell ref="H44:H45"/>
    <mergeCell ref="I44:I45"/>
    <mergeCell ref="J44:J45"/>
    <mergeCell ref="K44:K45"/>
    <mergeCell ref="I37:I38"/>
    <mergeCell ref="J37:J38"/>
    <mergeCell ref="K37:K38"/>
    <mergeCell ref="A39:A41"/>
    <mergeCell ref="B39:B41"/>
    <mergeCell ref="C39:C41"/>
    <mergeCell ref="G39:G41"/>
    <mergeCell ref="H39:H41"/>
    <mergeCell ref="I39:I41"/>
    <mergeCell ref="A37:A38"/>
    <mergeCell ref="B37:B38"/>
    <mergeCell ref="C37:C38"/>
    <mergeCell ref="G37:G38"/>
    <mergeCell ref="H37:H38"/>
    <mergeCell ref="J39:J41"/>
    <mergeCell ref="K39:K41"/>
    <mergeCell ref="A30:A33"/>
    <mergeCell ref="B30:B33"/>
    <mergeCell ref="C30:C33"/>
    <mergeCell ref="G30:G33"/>
    <mergeCell ref="H30:H33"/>
    <mergeCell ref="I30:I33"/>
    <mergeCell ref="J30:J33"/>
    <mergeCell ref="K30:K33"/>
    <mergeCell ref="A34:A36"/>
    <mergeCell ref="B34:B36"/>
    <mergeCell ref="C34:C36"/>
    <mergeCell ref="G34:G36"/>
    <mergeCell ref="H34:H36"/>
    <mergeCell ref="I34:I36"/>
    <mergeCell ref="J34:J36"/>
    <mergeCell ref="K34:K36"/>
    <mergeCell ref="I26:I27"/>
    <mergeCell ref="J26:J27"/>
    <mergeCell ref="K26:K27"/>
    <mergeCell ref="A28:A29"/>
    <mergeCell ref="B28:B29"/>
    <mergeCell ref="C28:C29"/>
    <mergeCell ref="G28:G29"/>
    <mergeCell ref="H28:H29"/>
    <mergeCell ref="I28:I29"/>
    <mergeCell ref="A26:A27"/>
    <mergeCell ref="B26:B27"/>
    <mergeCell ref="C26:C27"/>
    <mergeCell ref="G26:G27"/>
    <mergeCell ref="H26:H27"/>
    <mergeCell ref="J28:J29"/>
    <mergeCell ref="K28:K29"/>
    <mergeCell ref="A20:A23"/>
    <mergeCell ref="B20:B23"/>
    <mergeCell ref="C20:C23"/>
    <mergeCell ref="G20:G23"/>
    <mergeCell ref="H20:H23"/>
    <mergeCell ref="I20:I23"/>
    <mergeCell ref="J20:J23"/>
    <mergeCell ref="K20:K23"/>
    <mergeCell ref="A24:A25"/>
    <mergeCell ref="B24:B25"/>
    <mergeCell ref="C24:C25"/>
    <mergeCell ref="G24:G25"/>
    <mergeCell ref="H24:H25"/>
    <mergeCell ref="I24:I25"/>
    <mergeCell ref="J24:J25"/>
    <mergeCell ref="K24:K25"/>
    <mergeCell ref="I13:I14"/>
    <mergeCell ref="J13:J14"/>
    <mergeCell ref="K13:K14"/>
    <mergeCell ref="A15:A19"/>
    <mergeCell ref="B15:B19"/>
    <mergeCell ref="C15:C19"/>
    <mergeCell ref="G15:G19"/>
    <mergeCell ref="H15:H19"/>
    <mergeCell ref="I15:I19"/>
    <mergeCell ref="A13:A14"/>
    <mergeCell ref="B13:B14"/>
    <mergeCell ref="C13:C14"/>
    <mergeCell ref="G13:G14"/>
    <mergeCell ref="H13:H14"/>
    <mergeCell ref="J15:J19"/>
    <mergeCell ref="K15:K19"/>
    <mergeCell ref="A11:A12"/>
    <mergeCell ref="B11:B12"/>
    <mergeCell ref="C11:C12"/>
    <mergeCell ref="G11:G12"/>
    <mergeCell ref="H11:H12"/>
    <mergeCell ref="I11:I12"/>
    <mergeCell ref="J11:J12"/>
    <mergeCell ref="K11:K12"/>
    <mergeCell ref="A9:A10"/>
    <mergeCell ref="B9:B10"/>
    <mergeCell ref="C9:C10"/>
    <mergeCell ref="G9:G10"/>
    <mergeCell ref="H9:H10"/>
    <mergeCell ref="I9:I10"/>
    <mergeCell ref="J9:J10"/>
    <mergeCell ref="K9:K10"/>
    <mergeCell ref="I7:I8"/>
    <mergeCell ref="J7:J8"/>
    <mergeCell ref="K7:K8"/>
    <mergeCell ref="A7:A8"/>
    <mergeCell ref="B7:B8"/>
    <mergeCell ref="C7:C8"/>
    <mergeCell ref="G7:G8"/>
    <mergeCell ref="H7:H8"/>
    <mergeCell ref="F5:F6"/>
    <mergeCell ref="G5:G6"/>
    <mergeCell ref="H5:H6"/>
    <mergeCell ref="I5:I6"/>
    <mergeCell ref="J5:J6"/>
    <mergeCell ref="K5:K6"/>
    <mergeCell ref="H3:H4"/>
    <mergeCell ref="I3:I4"/>
    <mergeCell ref="J3:J4"/>
    <mergeCell ref="K3:K4"/>
    <mergeCell ref="A5:A6"/>
    <mergeCell ref="B5:B6"/>
    <mergeCell ref="C5:C6"/>
    <mergeCell ref="D5:D6"/>
    <mergeCell ref="E5:E6"/>
    <mergeCell ref="A3:A4"/>
    <mergeCell ref="B3:B4"/>
    <mergeCell ref="C3:C4"/>
    <mergeCell ref="D3:D4"/>
    <mergeCell ref="E3:E4"/>
    <mergeCell ref="F3:F4"/>
    <mergeCell ref="G3:G4"/>
    <mergeCell ref="A130:A134"/>
    <mergeCell ref="B130:B134"/>
    <mergeCell ref="K130:K134"/>
    <mergeCell ref="I130:I134"/>
    <mergeCell ref="H130:H134"/>
    <mergeCell ref="G130:G134"/>
    <mergeCell ref="J130:J134"/>
    <mergeCell ref="C130:C134"/>
    <mergeCell ref="J162:J179"/>
    <mergeCell ref="C162:C179"/>
    <mergeCell ref="A152:A155"/>
    <mergeCell ref="B152:B155"/>
    <mergeCell ref="K152:K155"/>
    <mergeCell ref="H152:H155"/>
    <mergeCell ref="I152:I155"/>
    <mergeCell ref="G152:G155"/>
    <mergeCell ref="J152:J155"/>
    <mergeCell ref="C152:C155"/>
    <mergeCell ref="K182:K183"/>
    <mergeCell ref="G182:G183"/>
    <mergeCell ref="A182:A183"/>
    <mergeCell ref="B182:B183"/>
    <mergeCell ref="C182:C183"/>
    <mergeCell ref="H182:H183"/>
    <mergeCell ref="I182:I183"/>
    <mergeCell ref="J182:J183"/>
    <mergeCell ref="L99:L100"/>
    <mergeCell ref="L182:L183"/>
    <mergeCell ref="B162:B179"/>
    <mergeCell ref="A162:A179"/>
    <mergeCell ref="K162:K179"/>
    <mergeCell ref="G162:G179"/>
    <mergeCell ref="H162:H179"/>
    <mergeCell ref="I162:I179"/>
    <mergeCell ref="G156:G161"/>
    <mergeCell ref="A156:A161"/>
    <mergeCell ref="B156:B161"/>
    <mergeCell ref="K156:K161"/>
    <mergeCell ref="I156:I161"/>
    <mergeCell ref="H156:H161"/>
    <mergeCell ref="J156:J161"/>
    <mergeCell ref="C156:C161"/>
  </mergeCell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K41"/>
  <sheetViews>
    <sheetView zoomScale="80" zoomScaleNormal="80" workbookViewId="0">
      <pane xSplit="3" ySplit="6" topLeftCell="D7" activePane="bottomRight" state="frozen"/>
      <selection pane="topRight" activeCell="D1" sqref="D1"/>
      <selection pane="bottomLeft" activeCell="A7" sqref="A7"/>
      <selection pane="bottomRight" activeCell="C2" sqref="C2"/>
    </sheetView>
  </sheetViews>
  <sheetFormatPr defaultRowHeight="15" x14ac:dyDescent="0.25"/>
  <cols>
    <col min="1" max="1" width="16.85546875" style="1" customWidth="1"/>
    <col min="2" max="2" width="25.7109375" customWidth="1"/>
    <col min="3" max="3" width="110.42578125" customWidth="1"/>
    <col min="4" max="4" width="64.140625" customWidth="1"/>
    <col min="6" max="7" width="15.28515625" customWidth="1"/>
    <col min="8" max="8" width="14.42578125" customWidth="1"/>
    <col min="9" max="9" width="13.140625" customWidth="1"/>
    <col min="10" max="10" width="17.140625" customWidth="1"/>
    <col min="11" max="11" width="16.42578125" customWidth="1"/>
  </cols>
  <sheetData>
    <row r="1" spans="1:11" ht="23.25" x14ac:dyDescent="0.25">
      <c r="A1" s="87" t="s">
        <v>501</v>
      </c>
      <c r="B1" s="87"/>
      <c r="C1" s="87"/>
      <c r="D1" s="87"/>
      <c r="E1" s="87"/>
      <c r="F1" s="87"/>
      <c r="G1" s="87"/>
      <c r="H1" s="87"/>
      <c r="I1" s="87"/>
      <c r="J1" s="87"/>
      <c r="K1" s="87"/>
    </row>
    <row r="2" spans="1:11" ht="15" customHeight="1" x14ac:dyDescent="0.25">
      <c r="B2" s="8" t="s">
        <v>103</v>
      </c>
      <c r="C2" s="34" t="s">
        <v>767</v>
      </c>
      <c r="D2" s="34"/>
      <c r="F2" s="3"/>
      <c r="G2" s="3"/>
    </row>
    <row r="3" spans="1:11" s="2" customFormat="1" ht="18" customHeight="1" x14ac:dyDescent="0.25">
      <c r="A3" s="154" t="s">
        <v>0</v>
      </c>
      <c r="B3" s="154" t="s">
        <v>2</v>
      </c>
      <c r="C3" s="156" t="s">
        <v>3</v>
      </c>
      <c r="D3" s="154" t="s">
        <v>16</v>
      </c>
      <c r="E3" s="154" t="s">
        <v>8</v>
      </c>
      <c r="F3" s="154" t="s">
        <v>17</v>
      </c>
      <c r="G3" s="154" t="s">
        <v>407</v>
      </c>
      <c r="H3" s="159" t="s">
        <v>5</v>
      </c>
      <c r="I3" s="159" t="s">
        <v>13</v>
      </c>
      <c r="J3" s="159" t="s">
        <v>6</v>
      </c>
      <c r="K3" s="159" t="s">
        <v>10</v>
      </c>
    </row>
    <row r="4" spans="1:11" s="2" customFormat="1" ht="21" customHeight="1" x14ac:dyDescent="0.25">
      <c r="A4" s="154"/>
      <c r="B4" s="155"/>
      <c r="C4" s="156"/>
      <c r="D4" s="155"/>
      <c r="E4" s="155"/>
      <c r="F4" s="155"/>
      <c r="G4" s="154"/>
      <c r="H4" s="159"/>
      <c r="I4" s="159"/>
      <c r="J4" s="159"/>
      <c r="K4" s="159"/>
    </row>
    <row r="5" spans="1:11" s="2" customFormat="1" ht="18.75" customHeight="1" x14ac:dyDescent="0.25">
      <c r="A5" s="157" t="s">
        <v>0</v>
      </c>
      <c r="B5" s="157" t="s">
        <v>104</v>
      </c>
      <c r="C5" s="157" t="s">
        <v>4</v>
      </c>
      <c r="D5" s="157" t="s">
        <v>66</v>
      </c>
      <c r="E5" s="157" t="s">
        <v>9</v>
      </c>
      <c r="F5" s="157" t="s">
        <v>67</v>
      </c>
      <c r="G5" s="157" t="s">
        <v>406</v>
      </c>
      <c r="H5" s="158" t="s">
        <v>12</v>
      </c>
      <c r="I5" s="157" t="s">
        <v>11</v>
      </c>
      <c r="J5" s="157" t="s">
        <v>7</v>
      </c>
      <c r="K5" s="158" t="s">
        <v>1</v>
      </c>
    </row>
    <row r="6" spans="1:11" s="2" customFormat="1" ht="18" customHeight="1" x14ac:dyDescent="0.25">
      <c r="A6" s="157"/>
      <c r="B6" s="157"/>
      <c r="C6" s="157"/>
      <c r="D6" s="157"/>
      <c r="E6" s="157"/>
      <c r="F6" s="157"/>
      <c r="G6" s="157"/>
      <c r="H6" s="158"/>
      <c r="I6" s="157"/>
      <c r="J6" s="157"/>
      <c r="K6" s="158"/>
    </row>
    <row r="7" spans="1:11" ht="57" customHeight="1" x14ac:dyDescent="0.25">
      <c r="A7" s="101" t="s">
        <v>40</v>
      </c>
      <c r="B7" s="141" t="s">
        <v>41</v>
      </c>
      <c r="C7" s="101" t="s">
        <v>128</v>
      </c>
      <c r="D7" s="6" t="s">
        <v>130</v>
      </c>
      <c r="E7" s="6" t="s">
        <v>14</v>
      </c>
      <c r="F7" s="6" t="s">
        <v>18</v>
      </c>
      <c r="G7" s="103">
        <v>42550</v>
      </c>
      <c r="H7" s="103">
        <v>42614</v>
      </c>
      <c r="I7" s="103">
        <v>43708</v>
      </c>
      <c r="J7" s="142">
        <v>237208.5</v>
      </c>
      <c r="K7" s="142">
        <v>201627.22</v>
      </c>
    </row>
    <row r="8" spans="1:11" ht="47.25" customHeight="1" x14ac:dyDescent="0.25">
      <c r="A8" s="101"/>
      <c r="B8" s="141"/>
      <c r="C8" s="101"/>
      <c r="D8" s="6" t="s">
        <v>129</v>
      </c>
      <c r="E8" s="6" t="s">
        <v>14</v>
      </c>
      <c r="F8" s="6" t="s">
        <v>19</v>
      </c>
      <c r="G8" s="103"/>
      <c r="H8" s="103"/>
      <c r="I8" s="103"/>
      <c r="J8" s="142"/>
      <c r="K8" s="142"/>
    </row>
    <row r="9" spans="1:11" ht="48.75" customHeight="1" x14ac:dyDescent="0.25">
      <c r="A9" s="101"/>
      <c r="B9" s="141"/>
      <c r="C9" s="101"/>
      <c r="D9" s="6" t="s">
        <v>131</v>
      </c>
      <c r="E9" s="6" t="s">
        <v>15</v>
      </c>
      <c r="F9" s="6" t="s">
        <v>19</v>
      </c>
      <c r="G9" s="103"/>
      <c r="H9" s="103"/>
      <c r="I9" s="103"/>
      <c r="J9" s="142"/>
      <c r="K9" s="142"/>
    </row>
    <row r="10" spans="1:11" ht="85.5" customHeight="1" x14ac:dyDescent="0.25">
      <c r="A10" s="108" t="s">
        <v>39</v>
      </c>
      <c r="B10" s="145" t="s">
        <v>42</v>
      </c>
      <c r="C10" s="108" t="s">
        <v>134</v>
      </c>
      <c r="D10" s="4" t="s">
        <v>133</v>
      </c>
      <c r="E10" s="4" t="s">
        <v>14</v>
      </c>
      <c r="F10" s="4" t="s">
        <v>18</v>
      </c>
      <c r="G10" s="109">
        <v>42550</v>
      </c>
      <c r="H10" s="109">
        <v>42614</v>
      </c>
      <c r="I10" s="109">
        <v>43343</v>
      </c>
      <c r="J10" s="144">
        <v>303252.94</v>
      </c>
      <c r="K10" s="144">
        <v>257764.99</v>
      </c>
    </row>
    <row r="11" spans="1:11" ht="72" customHeight="1" x14ac:dyDescent="0.25">
      <c r="A11" s="108"/>
      <c r="B11" s="145"/>
      <c r="C11" s="108"/>
      <c r="D11" s="4" t="s">
        <v>132</v>
      </c>
      <c r="E11" s="4" t="s">
        <v>15</v>
      </c>
      <c r="F11" s="4" t="s">
        <v>19</v>
      </c>
      <c r="G11" s="109"/>
      <c r="H11" s="109"/>
      <c r="I11" s="109"/>
      <c r="J11" s="144"/>
      <c r="K11" s="144"/>
    </row>
    <row r="12" spans="1:11" ht="46.5" customHeight="1" x14ac:dyDescent="0.25">
      <c r="A12" s="119" t="s">
        <v>437</v>
      </c>
      <c r="B12" s="148" t="s">
        <v>438</v>
      </c>
      <c r="C12" s="119" t="s">
        <v>443</v>
      </c>
      <c r="D12" s="22" t="s">
        <v>439</v>
      </c>
      <c r="E12" s="6" t="s">
        <v>14</v>
      </c>
      <c r="F12" s="6" t="s">
        <v>18</v>
      </c>
      <c r="G12" s="103">
        <v>42823</v>
      </c>
      <c r="H12" s="110">
        <v>42887</v>
      </c>
      <c r="I12" s="110">
        <v>44347</v>
      </c>
      <c r="J12" s="113">
        <v>678311.1</v>
      </c>
      <c r="K12" s="113">
        <v>576564.43000000005</v>
      </c>
    </row>
    <row r="13" spans="1:11" ht="46.5" customHeight="1" x14ac:dyDescent="0.25">
      <c r="A13" s="120"/>
      <c r="B13" s="160"/>
      <c r="C13" s="120"/>
      <c r="D13" s="22" t="s">
        <v>444</v>
      </c>
      <c r="E13" s="6" t="s">
        <v>14</v>
      </c>
      <c r="F13" s="6" t="s">
        <v>19</v>
      </c>
      <c r="G13" s="103"/>
      <c r="H13" s="111"/>
      <c r="I13" s="111"/>
      <c r="J13" s="114"/>
      <c r="K13" s="114"/>
    </row>
    <row r="14" spans="1:11" ht="46.5" customHeight="1" x14ac:dyDescent="0.25">
      <c r="A14" s="123"/>
      <c r="B14" s="149"/>
      <c r="C14" s="123"/>
      <c r="D14" s="22" t="s">
        <v>445</v>
      </c>
      <c r="E14" s="6" t="s">
        <v>15</v>
      </c>
      <c r="F14" s="6" t="s">
        <v>19</v>
      </c>
      <c r="G14" s="103"/>
      <c r="H14" s="112"/>
      <c r="I14" s="112"/>
      <c r="J14" s="115"/>
      <c r="K14" s="115"/>
    </row>
    <row r="15" spans="1:11" ht="155.25" customHeight="1" x14ac:dyDescent="0.25">
      <c r="A15" s="104" t="s">
        <v>508</v>
      </c>
      <c r="B15" s="161" t="s">
        <v>509</v>
      </c>
      <c r="C15" s="104" t="s">
        <v>525</v>
      </c>
      <c r="D15" s="25" t="s">
        <v>510</v>
      </c>
      <c r="E15" s="4" t="s">
        <v>15</v>
      </c>
      <c r="F15" s="4" t="s">
        <v>18</v>
      </c>
      <c r="G15" s="94">
        <v>43061</v>
      </c>
      <c r="H15" s="94">
        <v>43070</v>
      </c>
      <c r="I15" s="94">
        <v>44165</v>
      </c>
      <c r="J15" s="97">
        <v>217120</v>
      </c>
      <c r="K15" s="97">
        <v>184552</v>
      </c>
    </row>
    <row r="16" spans="1:11" ht="155.25" customHeight="1" x14ac:dyDescent="0.25">
      <c r="A16" s="106"/>
      <c r="B16" s="162"/>
      <c r="C16" s="106"/>
      <c r="D16" s="25" t="s">
        <v>524</v>
      </c>
      <c r="E16" s="4" t="s">
        <v>14</v>
      </c>
      <c r="F16" s="4" t="s">
        <v>19</v>
      </c>
      <c r="G16" s="96"/>
      <c r="H16" s="96"/>
      <c r="I16" s="96"/>
      <c r="J16" s="99"/>
      <c r="K16" s="99"/>
    </row>
    <row r="17" spans="1:11" ht="46.5" customHeight="1" x14ac:dyDescent="0.25">
      <c r="A17" s="119" t="s">
        <v>511</v>
      </c>
      <c r="B17" s="148" t="s">
        <v>512</v>
      </c>
      <c r="C17" s="119" t="s">
        <v>527</v>
      </c>
      <c r="D17" s="22" t="s">
        <v>439</v>
      </c>
      <c r="E17" s="6" t="s">
        <v>14</v>
      </c>
      <c r="F17" s="6" t="s">
        <v>18</v>
      </c>
      <c r="G17" s="110">
        <v>43061</v>
      </c>
      <c r="H17" s="110">
        <v>43344</v>
      </c>
      <c r="I17" s="110">
        <v>44469</v>
      </c>
      <c r="J17" s="113"/>
      <c r="K17" s="113">
        <v>385148.76</v>
      </c>
    </row>
    <row r="18" spans="1:11" ht="46.5" customHeight="1" x14ac:dyDescent="0.25">
      <c r="A18" s="120"/>
      <c r="B18" s="160"/>
      <c r="C18" s="120"/>
      <c r="D18" s="22" t="s">
        <v>526</v>
      </c>
      <c r="E18" s="6" t="s">
        <v>14</v>
      </c>
      <c r="F18" s="6" t="s">
        <v>19</v>
      </c>
      <c r="G18" s="111"/>
      <c r="H18" s="111"/>
      <c r="I18" s="111"/>
      <c r="J18" s="114"/>
      <c r="K18" s="114"/>
    </row>
    <row r="19" spans="1:11" ht="46.5" customHeight="1" x14ac:dyDescent="0.25">
      <c r="A19" s="123"/>
      <c r="B19" s="149"/>
      <c r="C19" s="123"/>
      <c r="D19" s="22" t="s">
        <v>510</v>
      </c>
      <c r="E19" s="6" t="s">
        <v>15</v>
      </c>
      <c r="F19" s="6" t="s">
        <v>19</v>
      </c>
      <c r="G19" s="112"/>
      <c r="H19" s="112"/>
      <c r="I19" s="112"/>
      <c r="J19" s="115"/>
      <c r="K19" s="115"/>
    </row>
    <row r="20" spans="1:11" ht="26.25" customHeight="1" x14ac:dyDescent="0.25">
      <c r="A20" s="104" t="s">
        <v>513</v>
      </c>
      <c r="B20" s="161" t="s">
        <v>516</v>
      </c>
      <c r="C20" s="104" t="s">
        <v>537</v>
      </c>
      <c r="D20" s="25" t="s">
        <v>523</v>
      </c>
      <c r="E20" s="4" t="s">
        <v>14</v>
      </c>
      <c r="F20" s="4" t="s">
        <v>18</v>
      </c>
      <c r="G20" s="94">
        <v>43061</v>
      </c>
      <c r="H20" s="94">
        <v>43313</v>
      </c>
      <c r="I20" s="94">
        <v>44043</v>
      </c>
      <c r="J20" s="97">
        <v>743522.39</v>
      </c>
      <c r="K20" s="97">
        <v>631994.02</v>
      </c>
    </row>
    <row r="21" spans="1:11" ht="26.25" customHeight="1" x14ac:dyDescent="0.25">
      <c r="A21" s="105"/>
      <c r="B21" s="163"/>
      <c r="C21" s="105"/>
      <c r="D21" s="25" t="s">
        <v>528</v>
      </c>
      <c r="E21" s="4" t="s">
        <v>15</v>
      </c>
      <c r="F21" s="4" t="s">
        <v>19</v>
      </c>
      <c r="G21" s="95"/>
      <c r="H21" s="95"/>
      <c r="I21" s="95"/>
      <c r="J21" s="98"/>
      <c r="K21" s="98"/>
    </row>
    <row r="22" spans="1:11" ht="26.25" customHeight="1" x14ac:dyDescent="0.25">
      <c r="A22" s="105"/>
      <c r="B22" s="163"/>
      <c r="C22" s="105"/>
      <c r="D22" s="25" t="s">
        <v>529</v>
      </c>
      <c r="E22" s="4" t="s">
        <v>15</v>
      </c>
      <c r="F22" s="4" t="s">
        <v>19</v>
      </c>
      <c r="G22" s="95"/>
      <c r="H22" s="95"/>
      <c r="I22" s="95"/>
      <c r="J22" s="98"/>
      <c r="K22" s="98"/>
    </row>
    <row r="23" spans="1:11" ht="26.25" customHeight="1" x14ac:dyDescent="0.25">
      <c r="A23" s="105"/>
      <c r="B23" s="163"/>
      <c r="C23" s="105"/>
      <c r="D23" s="25" t="s">
        <v>530</v>
      </c>
      <c r="E23" s="4" t="s">
        <v>15</v>
      </c>
      <c r="F23" s="4" t="s">
        <v>19</v>
      </c>
      <c r="G23" s="95"/>
      <c r="H23" s="95"/>
      <c r="I23" s="95"/>
      <c r="J23" s="98"/>
      <c r="K23" s="98"/>
    </row>
    <row r="24" spans="1:11" ht="26.25" customHeight="1" x14ac:dyDescent="0.25">
      <c r="A24" s="105"/>
      <c r="B24" s="163"/>
      <c r="C24" s="105"/>
      <c r="D24" s="25" t="s">
        <v>531</v>
      </c>
      <c r="E24" s="4" t="s">
        <v>14</v>
      </c>
      <c r="F24" s="4" t="s">
        <v>19</v>
      </c>
      <c r="G24" s="95"/>
      <c r="H24" s="95"/>
      <c r="I24" s="95"/>
      <c r="J24" s="98"/>
      <c r="K24" s="98"/>
    </row>
    <row r="25" spans="1:11" ht="26.25" customHeight="1" x14ac:dyDescent="0.25">
      <c r="A25" s="105"/>
      <c r="B25" s="163"/>
      <c r="C25" s="105"/>
      <c r="D25" s="48" t="s">
        <v>532</v>
      </c>
      <c r="E25" s="4" t="s">
        <v>14</v>
      </c>
      <c r="F25" s="4" t="s">
        <v>19</v>
      </c>
      <c r="G25" s="95"/>
      <c r="H25" s="95"/>
      <c r="I25" s="95"/>
      <c r="J25" s="98"/>
      <c r="K25" s="98"/>
    </row>
    <row r="26" spans="1:11" ht="26.25" customHeight="1" x14ac:dyDescent="0.25">
      <c r="A26" s="105"/>
      <c r="B26" s="163"/>
      <c r="C26" s="105"/>
      <c r="D26" s="25" t="s">
        <v>533</v>
      </c>
      <c r="E26" s="4" t="s">
        <v>14</v>
      </c>
      <c r="F26" s="4" t="s">
        <v>19</v>
      </c>
      <c r="G26" s="95"/>
      <c r="H26" s="95"/>
      <c r="I26" s="95"/>
      <c r="J26" s="98"/>
      <c r="K26" s="98"/>
    </row>
    <row r="27" spans="1:11" ht="26.25" customHeight="1" x14ac:dyDescent="0.25">
      <c r="A27" s="106"/>
      <c r="B27" s="162"/>
      <c r="C27" s="106"/>
      <c r="D27" s="25" t="s">
        <v>534</v>
      </c>
      <c r="E27" s="4" t="s">
        <v>14</v>
      </c>
      <c r="F27" s="4" t="s">
        <v>19</v>
      </c>
      <c r="G27" s="96"/>
      <c r="H27" s="96"/>
      <c r="I27" s="96"/>
      <c r="J27" s="99"/>
      <c r="K27" s="99"/>
    </row>
    <row r="28" spans="1:11" ht="139.5" customHeight="1" x14ac:dyDescent="0.25">
      <c r="A28" s="119" t="s">
        <v>514</v>
      </c>
      <c r="B28" s="148" t="s">
        <v>515</v>
      </c>
      <c r="C28" s="119" t="s">
        <v>535</v>
      </c>
      <c r="D28" s="22" t="s">
        <v>130</v>
      </c>
      <c r="E28" s="6" t="s">
        <v>14</v>
      </c>
      <c r="F28" s="6" t="s">
        <v>18</v>
      </c>
      <c r="G28" s="110">
        <v>43061</v>
      </c>
      <c r="H28" s="110">
        <v>43160</v>
      </c>
      <c r="I28" s="110">
        <v>44104</v>
      </c>
      <c r="J28" s="113"/>
      <c r="K28" s="113">
        <v>385148.76</v>
      </c>
    </row>
    <row r="29" spans="1:11" ht="139.5" customHeight="1" x14ac:dyDescent="0.25">
      <c r="A29" s="123"/>
      <c r="B29" s="149"/>
      <c r="C29" s="123"/>
      <c r="D29" s="22" t="s">
        <v>536</v>
      </c>
      <c r="E29" s="6" t="s">
        <v>15</v>
      </c>
      <c r="F29" s="6" t="s">
        <v>19</v>
      </c>
      <c r="G29" s="112"/>
      <c r="H29" s="112"/>
      <c r="I29" s="112"/>
      <c r="J29" s="115"/>
      <c r="K29" s="115"/>
    </row>
    <row r="30" spans="1:11" ht="95.25" customHeight="1" x14ac:dyDescent="0.25">
      <c r="A30" s="104" t="s">
        <v>517</v>
      </c>
      <c r="B30" s="161" t="s">
        <v>518</v>
      </c>
      <c r="C30" s="104" t="s">
        <v>539</v>
      </c>
      <c r="D30" s="25" t="s">
        <v>522</v>
      </c>
      <c r="E30" s="4" t="s">
        <v>14</v>
      </c>
      <c r="F30" s="4" t="s">
        <v>18</v>
      </c>
      <c r="G30" s="94">
        <v>43061</v>
      </c>
      <c r="H30" s="94">
        <v>43221</v>
      </c>
      <c r="I30" s="94">
        <v>44012</v>
      </c>
      <c r="J30" s="97">
        <v>78599.55</v>
      </c>
      <c r="K30" s="97">
        <v>66809.62</v>
      </c>
    </row>
    <row r="31" spans="1:11" ht="95.25" customHeight="1" x14ac:dyDescent="0.25">
      <c r="A31" s="106"/>
      <c r="B31" s="162"/>
      <c r="C31" s="106"/>
      <c r="D31" s="25" t="s">
        <v>538</v>
      </c>
      <c r="E31" s="4" t="s">
        <v>15</v>
      </c>
      <c r="F31" s="4" t="s">
        <v>19</v>
      </c>
      <c r="G31" s="96"/>
      <c r="H31" s="96"/>
      <c r="I31" s="96"/>
      <c r="J31" s="99"/>
      <c r="K31" s="99"/>
    </row>
    <row r="32" spans="1:11" ht="144.75" customHeight="1" x14ac:dyDescent="0.25">
      <c r="A32" s="119" t="s">
        <v>519</v>
      </c>
      <c r="B32" s="148" t="s">
        <v>520</v>
      </c>
      <c r="C32" s="119" t="s">
        <v>540</v>
      </c>
      <c r="D32" s="22" t="s">
        <v>521</v>
      </c>
      <c r="E32" s="6" t="s">
        <v>14</v>
      </c>
      <c r="F32" s="6" t="s">
        <v>18</v>
      </c>
      <c r="G32" s="110">
        <v>43061</v>
      </c>
      <c r="H32" s="110">
        <v>43101</v>
      </c>
      <c r="I32" s="110">
        <v>44561</v>
      </c>
      <c r="J32" s="113">
        <v>545066.12</v>
      </c>
      <c r="K32" s="113">
        <v>452457.89</v>
      </c>
    </row>
    <row r="33" spans="1:11" ht="144.75" customHeight="1" x14ac:dyDescent="0.25">
      <c r="A33" s="123"/>
      <c r="B33" s="149"/>
      <c r="C33" s="123"/>
      <c r="D33" s="22" t="s">
        <v>541</v>
      </c>
      <c r="E33" s="22" t="s">
        <v>14</v>
      </c>
      <c r="F33" s="22" t="s">
        <v>19</v>
      </c>
      <c r="G33" s="112"/>
      <c r="H33" s="112"/>
      <c r="I33" s="112"/>
      <c r="J33" s="115"/>
      <c r="K33" s="115"/>
    </row>
    <row r="34" spans="1:11" ht="46.5" customHeight="1" x14ac:dyDescent="0.25">
      <c r="A34" s="31"/>
      <c r="B34" s="32" t="s">
        <v>505</v>
      </c>
      <c r="C34" s="31" t="s">
        <v>506</v>
      </c>
      <c r="D34" s="25"/>
      <c r="E34" s="25"/>
      <c r="F34" s="25"/>
      <c r="G34" s="33"/>
      <c r="H34" s="29"/>
      <c r="I34" s="29"/>
      <c r="J34" s="30"/>
      <c r="K34" s="30">
        <v>549901.98</v>
      </c>
    </row>
    <row r="35" spans="1:11" ht="6.75" customHeight="1" x14ac:dyDescent="0.25">
      <c r="A35" s="18"/>
      <c r="B35" s="19"/>
      <c r="C35" s="19"/>
      <c r="D35" s="19"/>
      <c r="E35" s="19"/>
      <c r="F35" s="19"/>
      <c r="G35" s="19"/>
      <c r="H35" s="12"/>
      <c r="I35" s="19"/>
      <c r="J35" s="19"/>
      <c r="K35" s="19"/>
    </row>
    <row r="36" spans="1:11" ht="15.75" thickBot="1" x14ac:dyDescent="0.3">
      <c r="A36" s="13" t="s">
        <v>135</v>
      </c>
      <c r="B36" s="14"/>
      <c r="C36" s="15"/>
      <c r="D36" s="15"/>
      <c r="E36" s="15"/>
      <c r="F36" s="15"/>
      <c r="G36" s="15"/>
      <c r="H36" s="15"/>
      <c r="I36" s="15"/>
      <c r="J36" s="16">
        <f>SUM(J7:J35)</f>
        <v>2803080.6</v>
      </c>
      <c r="K36" s="51">
        <f>SUM(K7:K35)</f>
        <v>3691969.67</v>
      </c>
    </row>
    <row r="37" spans="1:11" x14ac:dyDescent="0.25">
      <c r="A37" s="41" t="s">
        <v>585</v>
      </c>
      <c r="B37" s="41"/>
      <c r="C37" s="41"/>
      <c r="D37" s="41"/>
      <c r="E37" s="41"/>
      <c r="F37" s="41"/>
      <c r="G37" s="41"/>
      <c r="H37" s="41"/>
      <c r="I37" s="41"/>
      <c r="J37" s="42"/>
      <c r="K37" s="49">
        <v>6315152.3700000001</v>
      </c>
    </row>
    <row r="38" spans="1:11" x14ac:dyDescent="0.25">
      <c r="A38" s="41" t="s">
        <v>504</v>
      </c>
      <c r="B38" s="41"/>
      <c r="C38" s="41"/>
      <c r="D38" s="41"/>
      <c r="E38" s="41"/>
      <c r="F38" s="41"/>
      <c r="G38" s="41"/>
      <c r="H38" s="41"/>
      <c r="I38" s="41"/>
      <c r="J38" s="42"/>
      <c r="K38" s="49">
        <v>10179978</v>
      </c>
    </row>
    <row r="39" spans="1:11" x14ac:dyDescent="0.25">
      <c r="J39" s="2"/>
      <c r="K39" s="2"/>
    </row>
    <row r="41" spans="1:11" x14ac:dyDescent="0.25">
      <c r="B41" s="1"/>
    </row>
  </sheetData>
  <autoFilter ref="A3:K34" xr:uid="{00000000-0009-0000-0000-000002000000}"/>
  <customSheetViews>
    <customSheetView guid="{AC46053C-2476-4699-917D-0509D5A1E442}"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1"/>
      <autoFilter ref="A3:K34" xr:uid="{00000000-0000-0000-0000-000000000000}"/>
    </customSheetView>
    <customSheetView guid="{4F403F51-0051-4254-A7D9-5F56F8863290}"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2"/>
      <autoFilter ref="A3:K34" xr:uid="{00000000-0000-0000-0000-000000000000}"/>
    </customSheetView>
  </customSheetViews>
  <mergeCells count="95">
    <mergeCell ref="A32:A33"/>
    <mergeCell ref="J32:J33"/>
    <mergeCell ref="G32:G33"/>
    <mergeCell ref="H32:H33"/>
    <mergeCell ref="I32:I33"/>
    <mergeCell ref="K32:K33"/>
    <mergeCell ref="C32:C33"/>
    <mergeCell ref="B32:B33"/>
    <mergeCell ref="K28:K29"/>
    <mergeCell ref="J28:J29"/>
    <mergeCell ref="I30:I31"/>
    <mergeCell ref="K30:K31"/>
    <mergeCell ref="J30:J31"/>
    <mergeCell ref="K20:K27"/>
    <mergeCell ref="J20:J27"/>
    <mergeCell ref="I20:I27"/>
    <mergeCell ref="A30:A31"/>
    <mergeCell ref="B30:B31"/>
    <mergeCell ref="C30:C31"/>
    <mergeCell ref="G30:G31"/>
    <mergeCell ref="H30:H31"/>
    <mergeCell ref="C20:C27"/>
    <mergeCell ref="B20:B27"/>
    <mergeCell ref="A20:A27"/>
    <mergeCell ref="G20:G27"/>
    <mergeCell ref="H20:H27"/>
    <mergeCell ref="C28:C29"/>
    <mergeCell ref="B28:B29"/>
    <mergeCell ref="A28:A29"/>
    <mergeCell ref="K17:K19"/>
    <mergeCell ref="J17:J19"/>
    <mergeCell ref="J15:J16"/>
    <mergeCell ref="K15:K16"/>
    <mergeCell ref="G15:G16"/>
    <mergeCell ref="A17:A19"/>
    <mergeCell ref="G17:G19"/>
    <mergeCell ref="H17:H19"/>
    <mergeCell ref="I17:I19"/>
    <mergeCell ref="G28:G29"/>
    <mergeCell ref="H28:H29"/>
    <mergeCell ref="I28:I29"/>
    <mergeCell ref="C17:C19"/>
    <mergeCell ref="B17:B19"/>
    <mergeCell ref="A15:A16"/>
    <mergeCell ref="J12:J14"/>
    <mergeCell ref="K12:K14"/>
    <mergeCell ref="A12:A14"/>
    <mergeCell ref="B12:B14"/>
    <mergeCell ref="C12:C14"/>
    <mergeCell ref="G12:G14"/>
    <mergeCell ref="H12:H14"/>
    <mergeCell ref="I12:I14"/>
    <mergeCell ref="B15:B16"/>
    <mergeCell ref="C15:C16"/>
    <mergeCell ref="H15:H16"/>
    <mergeCell ref="I15:I16"/>
    <mergeCell ref="K7:K9"/>
    <mergeCell ref="A10:A11"/>
    <mergeCell ref="B10:B11"/>
    <mergeCell ref="C10:C11"/>
    <mergeCell ref="G10:G11"/>
    <mergeCell ref="H10:H11"/>
    <mergeCell ref="I10:I11"/>
    <mergeCell ref="J10:J11"/>
    <mergeCell ref="K10:K11"/>
    <mergeCell ref="A7:A9"/>
    <mergeCell ref="B7:B9"/>
    <mergeCell ref="C7:C9"/>
    <mergeCell ref="G7:G9"/>
    <mergeCell ref="H7:H9"/>
    <mergeCell ref="I7:I9"/>
    <mergeCell ref="J7:J9"/>
    <mergeCell ref="F5:F6"/>
    <mergeCell ref="G5:G6"/>
    <mergeCell ref="H5:H6"/>
    <mergeCell ref="I5:I6"/>
    <mergeCell ref="J5:J6"/>
    <mergeCell ref="K5:K6"/>
    <mergeCell ref="H3:H4"/>
    <mergeCell ref="I3:I4"/>
    <mergeCell ref="J3:J4"/>
    <mergeCell ref="K3:K4"/>
    <mergeCell ref="A5:A6"/>
    <mergeCell ref="B5:B6"/>
    <mergeCell ref="C5:C6"/>
    <mergeCell ref="D5:D6"/>
    <mergeCell ref="E5:E6"/>
    <mergeCell ref="A1:K1"/>
    <mergeCell ref="A3:A4"/>
    <mergeCell ref="B3:B4"/>
    <mergeCell ref="C3:C4"/>
    <mergeCell ref="D3:D4"/>
    <mergeCell ref="E3:E4"/>
    <mergeCell ref="F3:F4"/>
    <mergeCell ref="G3:G4"/>
  </mergeCell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7"/>
  </sheetPr>
  <dimension ref="A1:K175"/>
  <sheetViews>
    <sheetView zoomScale="80" zoomScaleNormal="80" workbookViewId="0">
      <pane xSplit="3" ySplit="6" topLeftCell="G7" activePane="bottomRight" state="frozen"/>
      <selection pane="topRight" activeCell="D1" sqref="D1"/>
      <selection pane="bottomLeft" activeCell="A7" sqref="A7"/>
      <selection pane="bottomRight" activeCell="A15" sqref="A15:K16"/>
    </sheetView>
  </sheetViews>
  <sheetFormatPr defaultRowHeight="15" x14ac:dyDescent="0.25"/>
  <cols>
    <col min="1" max="1" width="16.85546875" style="1" customWidth="1"/>
    <col min="2" max="2" width="25.7109375" customWidth="1"/>
    <col min="3" max="3" width="99.140625" customWidth="1"/>
    <col min="4" max="4" width="64.140625" customWidth="1"/>
    <col min="6" max="7" width="15.28515625" customWidth="1"/>
    <col min="8" max="8" width="14.42578125" customWidth="1"/>
    <col min="9" max="9" width="13.140625" customWidth="1"/>
    <col min="10" max="10" width="17.140625" customWidth="1"/>
    <col min="11" max="11" width="16.42578125" customWidth="1"/>
  </cols>
  <sheetData>
    <row r="1" spans="1:11" ht="23.25" x14ac:dyDescent="0.25">
      <c r="A1" s="87" t="s">
        <v>502</v>
      </c>
      <c r="B1" s="87"/>
      <c r="C1" s="87"/>
      <c r="D1" s="87"/>
      <c r="E1" s="87"/>
      <c r="F1" s="87"/>
      <c r="G1" s="87"/>
      <c r="H1" s="87"/>
      <c r="I1" s="87"/>
      <c r="J1" s="87"/>
      <c r="K1" s="87"/>
    </row>
    <row r="2" spans="1:11" ht="15" customHeight="1" x14ac:dyDescent="0.25">
      <c r="B2" s="8" t="s">
        <v>103</v>
      </c>
      <c r="C2" s="34" t="s">
        <v>767</v>
      </c>
      <c r="D2" s="34"/>
      <c r="F2" s="3"/>
      <c r="G2" s="3"/>
    </row>
    <row r="3" spans="1:11" s="2" customFormat="1" ht="18" customHeight="1" x14ac:dyDescent="0.25">
      <c r="A3" s="164" t="s">
        <v>0</v>
      </c>
      <c r="B3" s="164" t="s">
        <v>2</v>
      </c>
      <c r="C3" s="166" t="s">
        <v>3</v>
      </c>
      <c r="D3" s="164" t="s">
        <v>16</v>
      </c>
      <c r="E3" s="164" t="s">
        <v>8</v>
      </c>
      <c r="F3" s="164" t="s">
        <v>17</v>
      </c>
      <c r="G3" s="164" t="s">
        <v>407</v>
      </c>
      <c r="H3" s="167" t="s">
        <v>5</v>
      </c>
      <c r="I3" s="167" t="s">
        <v>13</v>
      </c>
      <c r="J3" s="167" t="s">
        <v>6</v>
      </c>
      <c r="K3" s="167" t="s">
        <v>10</v>
      </c>
    </row>
    <row r="4" spans="1:11" s="2" customFormat="1" ht="21" hidden="1" customHeight="1" x14ac:dyDescent="0.25">
      <c r="A4" s="164"/>
      <c r="B4" s="165"/>
      <c r="C4" s="166"/>
      <c r="D4" s="165"/>
      <c r="E4" s="165"/>
      <c r="F4" s="165"/>
      <c r="G4" s="164"/>
      <c r="H4" s="167"/>
      <c r="I4" s="167"/>
      <c r="J4" s="167"/>
      <c r="K4" s="167"/>
    </row>
    <row r="5" spans="1:11" s="2" customFormat="1" ht="18.75" hidden="1" customHeight="1" x14ac:dyDescent="0.25">
      <c r="A5" s="168" t="s">
        <v>0</v>
      </c>
      <c r="B5" s="168" t="s">
        <v>104</v>
      </c>
      <c r="C5" s="168" t="s">
        <v>4</v>
      </c>
      <c r="D5" s="168" t="s">
        <v>66</v>
      </c>
      <c r="E5" s="168" t="s">
        <v>9</v>
      </c>
      <c r="F5" s="168" t="s">
        <v>67</v>
      </c>
      <c r="G5" s="168" t="s">
        <v>406</v>
      </c>
      <c r="H5" s="172" t="s">
        <v>12</v>
      </c>
      <c r="I5" s="168" t="s">
        <v>11</v>
      </c>
      <c r="J5" s="168" t="s">
        <v>7</v>
      </c>
      <c r="K5" s="172" t="s">
        <v>1</v>
      </c>
    </row>
    <row r="6" spans="1:11" s="2" customFormat="1" ht="18" hidden="1" customHeight="1" x14ac:dyDescent="0.25">
      <c r="A6" s="168"/>
      <c r="B6" s="168"/>
      <c r="C6" s="168"/>
      <c r="D6" s="168"/>
      <c r="E6" s="168"/>
      <c r="F6" s="168"/>
      <c r="G6" s="168"/>
      <c r="H6" s="172"/>
      <c r="I6" s="168"/>
      <c r="J6" s="168"/>
      <c r="K6" s="172"/>
    </row>
    <row r="7" spans="1:11" ht="15" hidden="1" customHeight="1" x14ac:dyDescent="0.25">
      <c r="A7" s="108" t="s">
        <v>43</v>
      </c>
      <c r="B7" s="107" t="s">
        <v>44</v>
      </c>
      <c r="C7" s="108" t="s">
        <v>53</v>
      </c>
      <c r="D7" s="4" t="s">
        <v>45</v>
      </c>
      <c r="E7" s="4" t="s">
        <v>15</v>
      </c>
      <c r="F7" s="4" t="s">
        <v>18</v>
      </c>
      <c r="G7" s="109">
        <v>42342</v>
      </c>
      <c r="H7" s="109">
        <v>42430</v>
      </c>
      <c r="I7" s="109">
        <v>43465</v>
      </c>
      <c r="J7" s="169">
        <v>2457545.5</v>
      </c>
      <c r="K7" s="170">
        <v>2088913.68</v>
      </c>
    </row>
    <row r="8" spans="1:11" ht="15" hidden="1" customHeight="1" x14ac:dyDescent="0.25">
      <c r="A8" s="108"/>
      <c r="B8" s="107"/>
      <c r="C8" s="108"/>
      <c r="D8" s="4" t="s">
        <v>46</v>
      </c>
      <c r="E8" s="4" t="s">
        <v>15</v>
      </c>
      <c r="F8" s="4" t="s">
        <v>19</v>
      </c>
      <c r="G8" s="109"/>
      <c r="H8" s="171"/>
      <c r="I8" s="171"/>
      <c r="J8" s="169"/>
      <c r="K8" s="169"/>
    </row>
    <row r="9" spans="1:11" ht="15" hidden="1" customHeight="1" x14ac:dyDescent="0.25">
      <c r="A9" s="108"/>
      <c r="B9" s="107"/>
      <c r="C9" s="108"/>
      <c r="D9" s="4" t="s">
        <v>47</v>
      </c>
      <c r="E9" s="4" t="s">
        <v>15</v>
      </c>
      <c r="F9" s="4" t="s">
        <v>19</v>
      </c>
      <c r="G9" s="109"/>
      <c r="H9" s="171"/>
      <c r="I9" s="171"/>
      <c r="J9" s="169"/>
      <c r="K9" s="169"/>
    </row>
    <row r="10" spans="1:11" ht="15" hidden="1" customHeight="1" x14ac:dyDescent="0.25">
      <c r="A10" s="108"/>
      <c r="B10" s="107"/>
      <c r="C10" s="108"/>
      <c r="D10" s="4" t="s">
        <v>48</v>
      </c>
      <c r="E10" s="4" t="s">
        <v>14</v>
      </c>
      <c r="F10" s="4" t="s">
        <v>19</v>
      </c>
      <c r="G10" s="109"/>
      <c r="H10" s="171"/>
      <c r="I10" s="171"/>
      <c r="J10" s="169"/>
      <c r="K10" s="169"/>
    </row>
    <row r="11" spans="1:11" ht="15" hidden="1" customHeight="1" x14ac:dyDescent="0.25">
      <c r="A11" s="108"/>
      <c r="B11" s="107"/>
      <c r="C11" s="108"/>
      <c r="D11" s="4" t="s">
        <v>49</v>
      </c>
      <c r="E11" s="4" t="s">
        <v>14</v>
      </c>
      <c r="F11" s="4" t="s">
        <v>19</v>
      </c>
      <c r="G11" s="109"/>
      <c r="H11" s="171"/>
      <c r="I11" s="171"/>
      <c r="J11" s="169"/>
      <c r="K11" s="169"/>
    </row>
    <row r="12" spans="1:11" ht="15" hidden="1" customHeight="1" x14ac:dyDescent="0.25">
      <c r="A12" s="108"/>
      <c r="B12" s="107"/>
      <c r="C12" s="108"/>
      <c r="D12" s="4" t="s">
        <v>50</v>
      </c>
      <c r="E12" s="4" t="s">
        <v>14</v>
      </c>
      <c r="F12" s="4" t="s">
        <v>19</v>
      </c>
      <c r="G12" s="109"/>
      <c r="H12" s="171"/>
      <c r="I12" s="171"/>
      <c r="J12" s="169"/>
      <c r="K12" s="169"/>
    </row>
    <row r="13" spans="1:11" ht="15" hidden="1" customHeight="1" x14ac:dyDescent="0.25">
      <c r="A13" s="108"/>
      <c r="B13" s="107"/>
      <c r="C13" s="108"/>
      <c r="D13" s="4" t="s">
        <v>51</v>
      </c>
      <c r="E13" s="4" t="s">
        <v>14</v>
      </c>
      <c r="F13" s="4" t="s">
        <v>19</v>
      </c>
      <c r="G13" s="109"/>
      <c r="H13" s="171"/>
      <c r="I13" s="171"/>
      <c r="J13" s="169"/>
      <c r="K13" s="169"/>
    </row>
    <row r="14" spans="1:11" ht="15" hidden="1" customHeight="1" x14ac:dyDescent="0.25">
      <c r="A14" s="108"/>
      <c r="B14" s="107"/>
      <c r="C14" s="108"/>
      <c r="D14" s="4" t="s">
        <v>52</v>
      </c>
      <c r="E14" s="4" t="s">
        <v>14</v>
      </c>
      <c r="F14" s="4" t="s">
        <v>19</v>
      </c>
      <c r="G14" s="109"/>
      <c r="H14" s="171"/>
      <c r="I14" s="171"/>
      <c r="J14" s="169"/>
      <c r="K14" s="169"/>
    </row>
    <row r="15" spans="1:11" ht="72" customHeight="1" x14ac:dyDescent="0.25">
      <c r="A15" s="101" t="s">
        <v>335</v>
      </c>
      <c r="B15" s="141" t="s">
        <v>336</v>
      </c>
      <c r="C15" s="101" t="s">
        <v>339</v>
      </c>
      <c r="D15" s="6" t="s">
        <v>337</v>
      </c>
      <c r="E15" s="6" t="s">
        <v>15</v>
      </c>
      <c r="F15" s="6" t="s">
        <v>18</v>
      </c>
      <c r="G15" s="103">
        <v>42713</v>
      </c>
      <c r="H15" s="103">
        <v>42736</v>
      </c>
      <c r="I15" s="103">
        <v>43646</v>
      </c>
      <c r="J15" s="142">
        <v>247475.32</v>
      </c>
      <c r="K15" s="142">
        <v>210354.02</v>
      </c>
    </row>
    <row r="16" spans="1:11" ht="72" hidden="1" customHeight="1" x14ac:dyDescent="0.25">
      <c r="A16" s="101"/>
      <c r="B16" s="141"/>
      <c r="C16" s="101"/>
      <c r="D16" s="6" t="s">
        <v>338</v>
      </c>
      <c r="E16" s="6" t="s">
        <v>14</v>
      </c>
      <c r="F16" s="6" t="s">
        <v>19</v>
      </c>
      <c r="G16" s="103"/>
      <c r="H16" s="103"/>
      <c r="I16" s="103"/>
      <c r="J16" s="142"/>
      <c r="K16" s="142"/>
    </row>
    <row r="17" spans="1:11" ht="23.25" hidden="1" customHeight="1" x14ac:dyDescent="0.25">
      <c r="A17" s="108" t="s">
        <v>340</v>
      </c>
      <c r="B17" s="145" t="s">
        <v>341</v>
      </c>
      <c r="C17" s="108" t="s">
        <v>345</v>
      </c>
      <c r="D17" s="4" t="s">
        <v>141</v>
      </c>
      <c r="E17" s="4" t="s">
        <v>15</v>
      </c>
      <c r="F17" s="4" t="s">
        <v>18</v>
      </c>
      <c r="G17" s="109">
        <v>42713</v>
      </c>
      <c r="H17" s="109">
        <v>42614</v>
      </c>
      <c r="I17" s="109">
        <v>43585</v>
      </c>
      <c r="J17" s="144">
        <v>479427.58</v>
      </c>
      <c r="K17" s="144">
        <v>407513.44</v>
      </c>
    </row>
    <row r="18" spans="1:11" ht="23.25" hidden="1" customHeight="1" x14ac:dyDescent="0.25">
      <c r="A18" s="108"/>
      <c r="B18" s="145"/>
      <c r="C18" s="108"/>
      <c r="D18" s="4" t="s">
        <v>342</v>
      </c>
      <c r="E18" s="4" t="s">
        <v>14</v>
      </c>
      <c r="F18" s="4" t="s">
        <v>19</v>
      </c>
      <c r="G18" s="109"/>
      <c r="H18" s="109"/>
      <c r="I18" s="109"/>
      <c r="J18" s="144"/>
      <c r="K18" s="144"/>
    </row>
    <row r="19" spans="1:11" ht="23.25" hidden="1" customHeight="1" x14ac:dyDescent="0.25">
      <c r="A19" s="108"/>
      <c r="B19" s="145"/>
      <c r="C19" s="108"/>
      <c r="D19" s="4" t="s">
        <v>343</v>
      </c>
      <c r="E19" s="4" t="s">
        <v>15</v>
      </c>
      <c r="F19" s="4" t="s">
        <v>19</v>
      </c>
      <c r="G19" s="109"/>
      <c r="H19" s="109"/>
      <c r="I19" s="109"/>
      <c r="J19" s="144"/>
      <c r="K19" s="144"/>
    </row>
    <row r="20" spans="1:11" ht="23.25" hidden="1" customHeight="1" x14ac:dyDescent="0.25">
      <c r="A20" s="108"/>
      <c r="B20" s="145"/>
      <c r="C20" s="108"/>
      <c r="D20" s="4" t="s">
        <v>172</v>
      </c>
      <c r="E20" s="4" t="s">
        <v>15</v>
      </c>
      <c r="F20" s="4" t="s">
        <v>19</v>
      </c>
      <c r="G20" s="109"/>
      <c r="H20" s="109"/>
      <c r="I20" s="109"/>
      <c r="J20" s="144"/>
      <c r="K20" s="144"/>
    </row>
    <row r="21" spans="1:11" ht="23.25" hidden="1" customHeight="1" x14ac:dyDescent="0.25">
      <c r="A21" s="108"/>
      <c r="B21" s="145"/>
      <c r="C21" s="108"/>
      <c r="D21" s="4" t="s">
        <v>154</v>
      </c>
      <c r="E21" s="4" t="s">
        <v>14</v>
      </c>
      <c r="F21" s="4" t="s">
        <v>19</v>
      </c>
      <c r="G21" s="109"/>
      <c r="H21" s="109"/>
      <c r="I21" s="109"/>
      <c r="J21" s="144"/>
      <c r="K21" s="144"/>
    </row>
    <row r="22" spans="1:11" ht="23.25" hidden="1" customHeight="1" x14ac:dyDescent="0.25">
      <c r="A22" s="108"/>
      <c r="B22" s="145"/>
      <c r="C22" s="108"/>
      <c r="D22" s="4" t="s">
        <v>344</v>
      </c>
      <c r="E22" s="4" t="s">
        <v>14</v>
      </c>
      <c r="F22" s="4" t="s">
        <v>19</v>
      </c>
      <c r="G22" s="109"/>
      <c r="H22" s="109"/>
      <c r="I22" s="109"/>
      <c r="J22" s="144"/>
      <c r="K22" s="144"/>
    </row>
    <row r="23" spans="1:11" ht="36.75" hidden="1" customHeight="1" x14ac:dyDescent="0.25">
      <c r="A23" s="101" t="s">
        <v>275</v>
      </c>
      <c r="B23" s="141" t="s">
        <v>276</v>
      </c>
      <c r="C23" s="101" t="s">
        <v>277</v>
      </c>
      <c r="D23" s="6" t="s">
        <v>148</v>
      </c>
      <c r="E23" s="6" t="s">
        <v>15</v>
      </c>
      <c r="F23" s="6" t="s">
        <v>18</v>
      </c>
      <c r="G23" s="103">
        <v>42713</v>
      </c>
      <c r="H23" s="103">
        <v>42737</v>
      </c>
      <c r="I23" s="103">
        <v>43890</v>
      </c>
      <c r="J23" s="173">
        <v>460987.32</v>
      </c>
      <c r="K23" s="142">
        <v>391839.21</v>
      </c>
    </row>
    <row r="24" spans="1:11" ht="36.75" hidden="1" customHeight="1" x14ac:dyDescent="0.25">
      <c r="A24" s="101"/>
      <c r="B24" s="141"/>
      <c r="C24" s="101"/>
      <c r="D24" s="6" t="s">
        <v>149</v>
      </c>
      <c r="E24" s="6" t="s">
        <v>15</v>
      </c>
      <c r="F24" s="6" t="s">
        <v>19</v>
      </c>
      <c r="G24" s="103"/>
      <c r="H24" s="103"/>
      <c r="I24" s="103"/>
      <c r="J24" s="173"/>
      <c r="K24" s="142"/>
    </row>
    <row r="25" spans="1:11" ht="36.75" hidden="1" customHeight="1" x14ac:dyDescent="0.25">
      <c r="A25" s="101"/>
      <c r="B25" s="141"/>
      <c r="C25" s="101"/>
      <c r="D25" s="6" t="s">
        <v>150</v>
      </c>
      <c r="E25" s="6" t="s">
        <v>15</v>
      </c>
      <c r="F25" s="6" t="s">
        <v>19</v>
      </c>
      <c r="G25" s="103"/>
      <c r="H25" s="103"/>
      <c r="I25" s="103"/>
      <c r="J25" s="173"/>
      <c r="K25" s="142"/>
    </row>
    <row r="26" spans="1:11" ht="36.75" hidden="1" customHeight="1" x14ac:dyDescent="0.25">
      <c r="A26" s="101"/>
      <c r="B26" s="141"/>
      <c r="C26" s="101"/>
      <c r="D26" s="6" t="s">
        <v>146</v>
      </c>
      <c r="E26" s="6" t="s">
        <v>14</v>
      </c>
      <c r="F26" s="6" t="s">
        <v>19</v>
      </c>
      <c r="G26" s="103"/>
      <c r="H26" s="103"/>
      <c r="I26" s="103"/>
      <c r="J26" s="173"/>
      <c r="K26" s="142"/>
    </row>
    <row r="27" spans="1:11" ht="80.25" hidden="1" customHeight="1" x14ac:dyDescent="0.25">
      <c r="A27" s="108" t="s">
        <v>351</v>
      </c>
      <c r="B27" s="145" t="s">
        <v>352</v>
      </c>
      <c r="C27" s="108" t="s">
        <v>354</v>
      </c>
      <c r="D27" s="4" t="s">
        <v>130</v>
      </c>
      <c r="E27" s="4" t="s">
        <v>14</v>
      </c>
      <c r="F27" s="4" t="s">
        <v>18</v>
      </c>
      <c r="G27" s="109">
        <v>42713</v>
      </c>
      <c r="H27" s="109">
        <v>42795</v>
      </c>
      <c r="I27" s="109" t="s">
        <v>355</v>
      </c>
      <c r="J27" s="144">
        <v>247980.11</v>
      </c>
      <c r="K27" s="144">
        <v>210783.09</v>
      </c>
    </row>
    <row r="28" spans="1:11" ht="78" hidden="1" customHeight="1" x14ac:dyDescent="0.25">
      <c r="A28" s="108"/>
      <c r="B28" s="145"/>
      <c r="C28" s="108"/>
      <c r="D28" s="4" t="s">
        <v>353</v>
      </c>
      <c r="E28" s="4" t="s">
        <v>15</v>
      </c>
      <c r="F28" s="4" t="s">
        <v>19</v>
      </c>
      <c r="G28" s="109"/>
      <c r="H28" s="109"/>
      <c r="I28" s="109"/>
      <c r="J28" s="144"/>
      <c r="K28" s="144"/>
    </row>
    <row r="29" spans="1:11" ht="74.25" hidden="1" customHeight="1" x14ac:dyDescent="0.25">
      <c r="A29" s="101" t="s">
        <v>346</v>
      </c>
      <c r="B29" s="141" t="s">
        <v>347</v>
      </c>
      <c r="C29" s="101" t="s">
        <v>350</v>
      </c>
      <c r="D29" s="6" t="s">
        <v>348</v>
      </c>
      <c r="E29" s="6" t="s">
        <v>14</v>
      </c>
      <c r="F29" s="6" t="s">
        <v>18</v>
      </c>
      <c r="G29" s="103">
        <v>42713</v>
      </c>
      <c r="H29" s="103">
        <v>42552</v>
      </c>
      <c r="I29" s="103">
        <v>43830</v>
      </c>
      <c r="J29" s="142">
        <v>158249.1</v>
      </c>
      <c r="K29" s="142">
        <v>134511.65</v>
      </c>
    </row>
    <row r="30" spans="1:11" ht="65.25" hidden="1" customHeight="1" x14ac:dyDescent="0.25">
      <c r="A30" s="101"/>
      <c r="B30" s="141"/>
      <c r="C30" s="101"/>
      <c r="D30" s="6" t="s">
        <v>349</v>
      </c>
      <c r="E30" s="6" t="s">
        <v>15</v>
      </c>
      <c r="F30" s="6" t="s">
        <v>19</v>
      </c>
      <c r="G30" s="103"/>
      <c r="H30" s="103"/>
      <c r="I30" s="103"/>
      <c r="J30" s="142"/>
      <c r="K30" s="142"/>
    </row>
    <row r="31" spans="1:11" ht="72.75" hidden="1" customHeight="1" x14ac:dyDescent="0.25">
      <c r="A31" s="108" t="s">
        <v>278</v>
      </c>
      <c r="B31" s="145" t="s">
        <v>279</v>
      </c>
      <c r="C31" s="108" t="s">
        <v>280</v>
      </c>
      <c r="D31" s="4" t="s">
        <v>217</v>
      </c>
      <c r="E31" s="4" t="s">
        <v>14</v>
      </c>
      <c r="F31" s="4" t="s">
        <v>18</v>
      </c>
      <c r="G31" s="109">
        <v>42713</v>
      </c>
      <c r="H31" s="109">
        <v>42767</v>
      </c>
      <c r="I31" s="109">
        <v>43646</v>
      </c>
      <c r="J31" s="144">
        <v>190205.77</v>
      </c>
      <c r="K31" s="144">
        <v>161674.89000000001</v>
      </c>
    </row>
    <row r="32" spans="1:11" ht="66.75" hidden="1" customHeight="1" x14ac:dyDescent="0.25">
      <c r="A32" s="108"/>
      <c r="B32" s="145"/>
      <c r="C32" s="108"/>
      <c r="D32" s="4" t="s">
        <v>215</v>
      </c>
      <c r="E32" s="4" t="s">
        <v>15</v>
      </c>
      <c r="F32" s="4" t="s">
        <v>19</v>
      </c>
      <c r="G32" s="109"/>
      <c r="H32" s="109"/>
      <c r="I32" s="109"/>
      <c r="J32" s="144"/>
      <c r="K32" s="144"/>
    </row>
    <row r="33" spans="1:11" ht="31.5" hidden="1" customHeight="1" x14ac:dyDescent="0.25">
      <c r="A33" s="101" t="s">
        <v>285</v>
      </c>
      <c r="B33" s="141" t="s">
        <v>286</v>
      </c>
      <c r="C33" s="101" t="s">
        <v>291</v>
      </c>
      <c r="D33" s="6" t="s">
        <v>287</v>
      </c>
      <c r="E33" s="6" t="s">
        <v>15</v>
      </c>
      <c r="F33" s="6" t="s">
        <v>18</v>
      </c>
      <c r="G33" s="103">
        <v>42713</v>
      </c>
      <c r="H33" s="103">
        <v>42644</v>
      </c>
      <c r="I33" s="103">
        <v>43738</v>
      </c>
      <c r="J33" s="142">
        <v>265339</v>
      </c>
      <c r="K33" s="142">
        <v>225536</v>
      </c>
    </row>
    <row r="34" spans="1:11" ht="29.25" hidden="1" customHeight="1" x14ac:dyDescent="0.25">
      <c r="A34" s="101"/>
      <c r="B34" s="141"/>
      <c r="C34" s="101"/>
      <c r="D34" s="6" t="s">
        <v>288</v>
      </c>
      <c r="E34" s="6" t="s">
        <v>14</v>
      </c>
      <c r="F34" s="6" t="s">
        <v>19</v>
      </c>
      <c r="G34" s="103"/>
      <c r="H34" s="103"/>
      <c r="I34" s="103"/>
      <c r="J34" s="142"/>
      <c r="K34" s="142"/>
    </row>
    <row r="35" spans="1:11" ht="34.5" hidden="1" customHeight="1" x14ac:dyDescent="0.25">
      <c r="A35" s="101"/>
      <c r="B35" s="141"/>
      <c r="C35" s="101"/>
      <c r="D35" s="6" t="s">
        <v>289</v>
      </c>
      <c r="E35" s="6" t="s">
        <v>15</v>
      </c>
      <c r="F35" s="6" t="s">
        <v>19</v>
      </c>
      <c r="G35" s="103"/>
      <c r="H35" s="103"/>
      <c r="I35" s="103"/>
      <c r="J35" s="142"/>
      <c r="K35" s="142"/>
    </row>
    <row r="36" spans="1:11" ht="39" hidden="1" customHeight="1" x14ac:dyDescent="0.25">
      <c r="A36" s="101"/>
      <c r="B36" s="141"/>
      <c r="C36" s="101"/>
      <c r="D36" s="6" t="s">
        <v>290</v>
      </c>
      <c r="E36" s="6" t="s">
        <v>14</v>
      </c>
      <c r="F36" s="6" t="s">
        <v>19</v>
      </c>
      <c r="G36" s="103"/>
      <c r="H36" s="103"/>
      <c r="I36" s="103"/>
      <c r="J36" s="142"/>
      <c r="K36" s="142"/>
    </row>
    <row r="37" spans="1:11" ht="22.5" hidden="1" customHeight="1" x14ac:dyDescent="0.25">
      <c r="A37" s="108" t="s">
        <v>372</v>
      </c>
      <c r="B37" s="145" t="s">
        <v>373</v>
      </c>
      <c r="C37" s="108" t="s">
        <v>378</v>
      </c>
      <c r="D37" s="4" t="s">
        <v>374</v>
      </c>
      <c r="E37" s="4" t="s">
        <v>15</v>
      </c>
      <c r="F37" s="4" t="s">
        <v>18</v>
      </c>
      <c r="G37" s="109">
        <v>42713</v>
      </c>
      <c r="H37" s="109">
        <v>42736</v>
      </c>
      <c r="I37" s="109">
        <v>43465</v>
      </c>
      <c r="J37" s="144">
        <v>560769.5</v>
      </c>
      <c r="K37" s="144">
        <v>476654.07</v>
      </c>
    </row>
    <row r="38" spans="1:11" ht="24" hidden="1" customHeight="1" x14ac:dyDescent="0.25">
      <c r="A38" s="108"/>
      <c r="B38" s="145"/>
      <c r="C38" s="108"/>
      <c r="D38" s="4" t="s">
        <v>375</v>
      </c>
      <c r="E38" s="4" t="s">
        <v>15</v>
      </c>
      <c r="F38" s="4" t="s">
        <v>19</v>
      </c>
      <c r="G38" s="109"/>
      <c r="H38" s="109"/>
      <c r="I38" s="109"/>
      <c r="J38" s="144"/>
      <c r="K38" s="144"/>
    </row>
    <row r="39" spans="1:11" ht="24" hidden="1" customHeight="1" x14ac:dyDescent="0.25">
      <c r="A39" s="108"/>
      <c r="B39" s="145"/>
      <c r="C39" s="108"/>
      <c r="D39" s="4" t="s">
        <v>329</v>
      </c>
      <c r="E39" s="4" t="s">
        <v>14</v>
      </c>
      <c r="F39" s="4" t="s">
        <v>19</v>
      </c>
      <c r="G39" s="109"/>
      <c r="H39" s="109"/>
      <c r="I39" s="109"/>
      <c r="J39" s="144"/>
      <c r="K39" s="144"/>
    </row>
    <row r="40" spans="1:11" ht="22.5" hidden="1" customHeight="1" x14ac:dyDescent="0.25">
      <c r="A40" s="108"/>
      <c r="B40" s="145"/>
      <c r="C40" s="108"/>
      <c r="D40" s="4" t="s">
        <v>376</v>
      </c>
      <c r="E40" s="4" t="s">
        <v>14</v>
      </c>
      <c r="F40" s="4" t="s">
        <v>19</v>
      </c>
      <c r="G40" s="109"/>
      <c r="H40" s="109"/>
      <c r="I40" s="109"/>
      <c r="J40" s="144"/>
      <c r="K40" s="144"/>
    </row>
    <row r="41" spans="1:11" ht="21.75" hidden="1" customHeight="1" x14ac:dyDescent="0.25">
      <c r="A41" s="108"/>
      <c r="B41" s="145"/>
      <c r="C41" s="108"/>
      <c r="D41" s="4" t="s">
        <v>377</v>
      </c>
      <c r="E41" s="4" t="s">
        <v>14</v>
      </c>
      <c r="F41" s="4" t="s">
        <v>19</v>
      </c>
      <c r="G41" s="109"/>
      <c r="H41" s="109"/>
      <c r="I41" s="109"/>
      <c r="J41" s="144"/>
      <c r="K41" s="144"/>
    </row>
    <row r="42" spans="1:11" ht="21.75" hidden="1" customHeight="1" x14ac:dyDescent="0.25">
      <c r="A42" s="108"/>
      <c r="B42" s="145"/>
      <c r="C42" s="108"/>
      <c r="D42" s="4" t="s">
        <v>328</v>
      </c>
      <c r="E42" s="4" t="s">
        <v>15</v>
      </c>
      <c r="F42" s="4" t="s">
        <v>19</v>
      </c>
      <c r="G42" s="109"/>
      <c r="H42" s="109"/>
      <c r="I42" s="109"/>
      <c r="J42" s="144"/>
      <c r="K42" s="144"/>
    </row>
    <row r="43" spans="1:11" ht="79.5" hidden="1" customHeight="1" x14ac:dyDescent="0.25">
      <c r="A43" s="101" t="s">
        <v>281</v>
      </c>
      <c r="B43" s="141" t="s">
        <v>282</v>
      </c>
      <c r="C43" s="101" t="s">
        <v>284</v>
      </c>
      <c r="D43" s="6" t="s">
        <v>130</v>
      </c>
      <c r="E43" s="6" t="s">
        <v>14</v>
      </c>
      <c r="F43" s="6" t="s">
        <v>18</v>
      </c>
      <c r="G43" s="103">
        <v>42713</v>
      </c>
      <c r="H43" s="103">
        <v>42795</v>
      </c>
      <c r="I43" s="103">
        <v>43708</v>
      </c>
      <c r="J43" s="142">
        <v>399520.47</v>
      </c>
      <c r="K43" s="142">
        <v>339592.39</v>
      </c>
    </row>
    <row r="44" spans="1:11" ht="78" hidden="1" customHeight="1" x14ac:dyDescent="0.25">
      <c r="A44" s="101"/>
      <c r="B44" s="141"/>
      <c r="C44" s="101"/>
      <c r="D44" s="6" t="s">
        <v>283</v>
      </c>
      <c r="E44" s="6" t="s">
        <v>15</v>
      </c>
      <c r="F44" s="6" t="s">
        <v>19</v>
      </c>
      <c r="G44" s="103"/>
      <c r="H44" s="103"/>
      <c r="I44" s="103"/>
      <c r="J44" s="142"/>
      <c r="K44" s="142"/>
    </row>
    <row r="45" spans="1:11" ht="22.5" hidden="1" customHeight="1" x14ac:dyDescent="0.25">
      <c r="A45" s="108" t="s">
        <v>302</v>
      </c>
      <c r="B45" s="145" t="s">
        <v>303</v>
      </c>
      <c r="C45" s="108" t="s">
        <v>311</v>
      </c>
      <c r="D45" s="4" t="s">
        <v>304</v>
      </c>
      <c r="E45" s="4" t="s">
        <v>14</v>
      </c>
      <c r="F45" s="4" t="s">
        <v>18</v>
      </c>
      <c r="G45" s="109">
        <v>42713</v>
      </c>
      <c r="H45" s="109">
        <v>42767</v>
      </c>
      <c r="I45" s="109">
        <v>43677</v>
      </c>
      <c r="J45" s="144">
        <v>700243.68</v>
      </c>
      <c r="K45" s="144">
        <v>595206.77</v>
      </c>
    </row>
    <row r="46" spans="1:11" ht="22.5" hidden="1" customHeight="1" x14ac:dyDescent="0.25">
      <c r="A46" s="108"/>
      <c r="B46" s="145"/>
      <c r="C46" s="108"/>
      <c r="D46" s="4" t="s">
        <v>305</v>
      </c>
      <c r="E46" s="4" t="s">
        <v>14</v>
      </c>
      <c r="F46" s="4" t="s">
        <v>19</v>
      </c>
      <c r="G46" s="109"/>
      <c r="H46" s="109"/>
      <c r="I46" s="109"/>
      <c r="J46" s="144"/>
      <c r="K46" s="144"/>
    </row>
    <row r="47" spans="1:11" ht="22.5" hidden="1" customHeight="1" x14ac:dyDescent="0.25">
      <c r="A47" s="108"/>
      <c r="B47" s="145"/>
      <c r="C47" s="108"/>
      <c r="D47" s="4" t="s">
        <v>89</v>
      </c>
      <c r="E47" s="4" t="s">
        <v>14</v>
      </c>
      <c r="F47" s="4" t="s">
        <v>19</v>
      </c>
      <c r="G47" s="109"/>
      <c r="H47" s="109"/>
      <c r="I47" s="109"/>
      <c r="J47" s="144"/>
      <c r="K47" s="144"/>
    </row>
    <row r="48" spans="1:11" ht="22.5" hidden="1" customHeight="1" x14ac:dyDescent="0.25">
      <c r="A48" s="108"/>
      <c r="B48" s="145"/>
      <c r="C48" s="108"/>
      <c r="D48" s="4" t="s">
        <v>306</v>
      </c>
      <c r="E48" s="4" t="s">
        <v>14</v>
      </c>
      <c r="F48" s="4" t="s">
        <v>19</v>
      </c>
      <c r="G48" s="109"/>
      <c r="H48" s="109"/>
      <c r="I48" s="109"/>
      <c r="J48" s="144"/>
      <c r="K48" s="144"/>
    </row>
    <row r="49" spans="1:11" ht="22.5" hidden="1" customHeight="1" x14ac:dyDescent="0.25">
      <c r="A49" s="108"/>
      <c r="B49" s="145"/>
      <c r="C49" s="108"/>
      <c r="D49" s="4" t="s">
        <v>307</v>
      </c>
      <c r="E49" s="4" t="s">
        <v>15</v>
      </c>
      <c r="F49" s="4" t="s">
        <v>19</v>
      </c>
      <c r="G49" s="109"/>
      <c r="H49" s="109"/>
      <c r="I49" s="109"/>
      <c r="J49" s="144"/>
      <c r="K49" s="144"/>
    </row>
    <row r="50" spans="1:11" ht="22.5" hidden="1" customHeight="1" x14ac:dyDescent="0.25">
      <c r="A50" s="108"/>
      <c r="B50" s="145"/>
      <c r="C50" s="108"/>
      <c r="D50" s="4" t="s">
        <v>308</v>
      </c>
      <c r="E50" s="4" t="s">
        <v>15</v>
      </c>
      <c r="F50" s="4" t="s">
        <v>19</v>
      </c>
      <c r="G50" s="109"/>
      <c r="H50" s="109"/>
      <c r="I50" s="109"/>
      <c r="J50" s="144"/>
      <c r="K50" s="144"/>
    </row>
    <row r="51" spans="1:11" ht="22.5" hidden="1" customHeight="1" x14ac:dyDescent="0.25">
      <c r="A51" s="108"/>
      <c r="B51" s="145"/>
      <c r="C51" s="108"/>
      <c r="D51" s="4" t="s">
        <v>309</v>
      </c>
      <c r="E51" s="4" t="s">
        <v>14</v>
      </c>
      <c r="F51" s="4" t="s">
        <v>19</v>
      </c>
      <c r="G51" s="109"/>
      <c r="H51" s="109"/>
      <c r="I51" s="109"/>
      <c r="J51" s="144"/>
      <c r="K51" s="144"/>
    </row>
    <row r="52" spans="1:11" ht="22.5" hidden="1" customHeight="1" x14ac:dyDescent="0.25">
      <c r="A52" s="108"/>
      <c r="B52" s="145"/>
      <c r="C52" s="108"/>
      <c r="D52" s="4" t="s">
        <v>294</v>
      </c>
      <c r="E52" s="4" t="s">
        <v>15</v>
      </c>
      <c r="F52" s="4" t="s">
        <v>19</v>
      </c>
      <c r="G52" s="109"/>
      <c r="H52" s="109"/>
      <c r="I52" s="109"/>
      <c r="J52" s="144"/>
      <c r="K52" s="144"/>
    </row>
    <row r="53" spans="1:11" ht="22.5" hidden="1" customHeight="1" x14ac:dyDescent="0.25">
      <c r="A53" s="108"/>
      <c r="B53" s="145"/>
      <c r="C53" s="108"/>
      <c r="D53" s="4" t="s">
        <v>310</v>
      </c>
      <c r="E53" s="4" t="s">
        <v>15</v>
      </c>
      <c r="F53" s="4" t="s">
        <v>19</v>
      </c>
      <c r="G53" s="109"/>
      <c r="H53" s="109"/>
      <c r="I53" s="109"/>
      <c r="J53" s="144"/>
      <c r="K53" s="144"/>
    </row>
    <row r="54" spans="1:11" ht="78" hidden="1" customHeight="1" x14ac:dyDescent="0.25">
      <c r="A54" s="101" t="s">
        <v>297</v>
      </c>
      <c r="B54" s="141" t="s">
        <v>298</v>
      </c>
      <c r="C54" s="101" t="s">
        <v>301</v>
      </c>
      <c r="D54" s="6" t="s">
        <v>299</v>
      </c>
      <c r="E54" s="6" t="s">
        <v>14</v>
      </c>
      <c r="F54" s="6" t="s">
        <v>18</v>
      </c>
      <c r="G54" s="103">
        <v>42713</v>
      </c>
      <c r="H54" s="103">
        <v>42826</v>
      </c>
      <c r="I54" s="103">
        <v>43951</v>
      </c>
      <c r="J54" s="142">
        <v>181996.85</v>
      </c>
      <c r="K54" s="142">
        <v>154697.32</v>
      </c>
    </row>
    <row r="55" spans="1:11" ht="78" hidden="1" customHeight="1" x14ac:dyDescent="0.25">
      <c r="A55" s="101"/>
      <c r="B55" s="141"/>
      <c r="C55" s="101"/>
      <c r="D55" s="6" t="s">
        <v>300</v>
      </c>
      <c r="E55" s="6" t="s">
        <v>15</v>
      </c>
      <c r="F55" s="6" t="s">
        <v>19</v>
      </c>
      <c r="G55" s="103"/>
      <c r="H55" s="103"/>
      <c r="I55" s="103"/>
      <c r="J55" s="142"/>
      <c r="K55" s="142"/>
    </row>
    <row r="56" spans="1:11" ht="49.5" hidden="1" customHeight="1" x14ac:dyDescent="0.25">
      <c r="A56" s="108" t="s">
        <v>356</v>
      </c>
      <c r="B56" s="145" t="s">
        <v>357</v>
      </c>
      <c r="C56" s="108" t="s">
        <v>361</v>
      </c>
      <c r="D56" s="4" t="s">
        <v>358</v>
      </c>
      <c r="E56" s="4" t="s">
        <v>15</v>
      </c>
      <c r="F56" s="4" t="s">
        <v>18</v>
      </c>
      <c r="G56" s="109">
        <v>42713</v>
      </c>
      <c r="H56" s="109">
        <v>42552</v>
      </c>
      <c r="I56" s="109">
        <v>44196</v>
      </c>
      <c r="J56" s="144">
        <v>244565.15</v>
      </c>
      <c r="K56" s="144">
        <v>207879.5</v>
      </c>
    </row>
    <row r="57" spans="1:11" ht="46.5" hidden="1" customHeight="1" x14ac:dyDescent="0.25">
      <c r="A57" s="108"/>
      <c r="B57" s="145"/>
      <c r="C57" s="108"/>
      <c r="D57" s="4" t="s">
        <v>359</v>
      </c>
      <c r="E57" s="4" t="s">
        <v>14</v>
      </c>
      <c r="F57" s="4" t="s">
        <v>19</v>
      </c>
      <c r="G57" s="109"/>
      <c r="H57" s="109"/>
      <c r="I57" s="109"/>
      <c r="J57" s="144"/>
      <c r="K57" s="144"/>
    </row>
    <row r="58" spans="1:11" ht="42.75" hidden="1" customHeight="1" x14ac:dyDescent="0.25">
      <c r="A58" s="108"/>
      <c r="B58" s="145"/>
      <c r="C58" s="108"/>
      <c r="D58" s="4" t="s">
        <v>360</v>
      </c>
      <c r="E58" s="4" t="s">
        <v>14</v>
      </c>
      <c r="F58" s="4" t="s">
        <v>19</v>
      </c>
      <c r="G58" s="109"/>
      <c r="H58" s="109"/>
      <c r="I58" s="109"/>
      <c r="J58" s="144"/>
      <c r="K58" s="144"/>
    </row>
    <row r="59" spans="1:11" ht="44.25" hidden="1" customHeight="1" x14ac:dyDescent="0.25">
      <c r="A59" s="101" t="s">
        <v>320</v>
      </c>
      <c r="B59" s="141" t="s">
        <v>321</v>
      </c>
      <c r="C59" s="101" t="s">
        <v>325</v>
      </c>
      <c r="D59" s="23" t="s">
        <v>322</v>
      </c>
      <c r="E59" s="6" t="s">
        <v>15</v>
      </c>
      <c r="F59" s="6" t="s">
        <v>18</v>
      </c>
      <c r="G59" s="103">
        <v>42713</v>
      </c>
      <c r="H59" s="103">
        <v>42826</v>
      </c>
      <c r="I59" s="103">
        <v>44043</v>
      </c>
      <c r="J59" s="142">
        <v>475438.97</v>
      </c>
      <c r="K59" s="142">
        <v>403700</v>
      </c>
    </row>
    <row r="60" spans="1:11" ht="46.5" hidden="1" customHeight="1" x14ac:dyDescent="0.25">
      <c r="A60" s="101"/>
      <c r="B60" s="141"/>
      <c r="C60" s="101"/>
      <c r="D60" s="23" t="s">
        <v>323</v>
      </c>
      <c r="E60" s="6" t="s">
        <v>14</v>
      </c>
      <c r="F60" s="6" t="s">
        <v>19</v>
      </c>
      <c r="G60" s="103"/>
      <c r="H60" s="103"/>
      <c r="I60" s="103"/>
      <c r="J60" s="142"/>
      <c r="K60" s="142"/>
    </row>
    <row r="61" spans="1:11" ht="42.75" hidden="1" customHeight="1" x14ac:dyDescent="0.25">
      <c r="A61" s="101"/>
      <c r="B61" s="141"/>
      <c r="C61" s="101"/>
      <c r="D61" s="21" t="s">
        <v>324</v>
      </c>
      <c r="E61" s="6" t="s">
        <v>14</v>
      </c>
      <c r="F61" s="6" t="s">
        <v>19</v>
      </c>
      <c r="G61" s="103"/>
      <c r="H61" s="103"/>
      <c r="I61" s="103"/>
      <c r="J61" s="142"/>
      <c r="K61" s="142"/>
    </row>
    <row r="62" spans="1:11" ht="72" hidden="1" customHeight="1" x14ac:dyDescent="0.25">
      <c r="A62" s="108" t="s">
        <v>265</v>
      </c>
      <c r="B62" s="145" t="s">
        <v>266</v>
      </c>
      <c r="C62" s="108" t="s">
        <v>269</v>
      </c>
      <c r="D62" s="4" t="s">
        <v>267</v>
      </c>
      <c r="E62" s="4" t="s">
        <v>14</v>
      </c>
      <c r="F62" s="4" t="s">
        <v>18</v>
      </c>
      <c r="G62" s="109">
        <v>42713</v>
      </c>
      <c r="H62" s="109">
        <v>42795</v>
      </c>
      <c r="I62" s="109">
        <v>43404</v>
      </c>
      <c r="J62" s="144">
        <v>106915.8</v>
      </c>
      <c r="K62" s="144">
        <v>90878.43</v>
      </c>
    </row>
    <row r="63" spans="1:11" ht="72" hidden="1" customHeight="1" x14ac:dyDescent="0.25">
      <c r="A63" s="108"/>
      <c r="B63" s="145"/>
      <c r="C63" s="108"/>
      <c r="D63" s="4" t="s">
        <v>268</v>
      </c>
      <c r="E63" s="4" t="s">
        <v>15</v>
      </c>
      <c r="F63" s="4" t="s">
        <v>19</v>
      </c>
      <c r="G63" s="109"/>
      <c r="H63" s="109"/>
      <c r="I63" s="109"/>
      <c r="J63" s="144"/>
      <c r="K63" s="144"/>
    </row>
    <row r="64" spans="1:11" ht="53.25" hidden="1" customHeight="1" x14ac:dyDescent="0.25">
      <c r="A64" s="101" t="s">
        <v>331</v>
      </c>
      <c r="B64" s="141" t="s">
        <v>332</v>
      </c>
      <c r="C64" s="101" t="s">
        <v>334</v>
      </c>
      <c r="D64" s="6" t="s">
        <v>262</v>
      </c>
      <c r="E64" s="6" t="s">
        <v>14</v>
      </c>
      <c r="F64" s="6" t="s">
        <v>18</v>
      </c>
      <c r="G64" s="103">
        <v>42713</v>
      </c>
      <c r="H64" s="103">
        <v>42887</v>
      </c>
      <c r="I64" s="103">
        <v>43829</v>
      </c>
      <c r="J64" s="142">
        <v>332149.33</v>
      </c>
      <c r="K64" s="142">
        <v>282326.94</v>
      </c>
    </row>
    <row r="65" spans="1:11" ht="58.5" hidden="1" customHeight="1" x14ac:dyDescent="0.25">
      <c r="A65" s="101"/>
      <c r="B65" s="141"/>
      <c r="C65" s="101"/>
      <c r="D65" s="6" t="s">
        <v>333</v>
      </c>
      <c r="E65" s="6" t="s">
        <v>15</v>
      </c>
      <c r="F65" s="6" t="s">
        <v>19</v>
      </c>
      <c r="G65" s="103"/>
      <c r="H65" s="103"/>
      <c r="I65" s="103"/>
      <c r="J65" s="142"/>
      <c r="K65" s="142"/>
    </row>
    <row r="66" spans="1:11" ht="55.5" hidden="1" customHeight="1" x14ac:dyDescent="0.25">
      <c r="A66" s="108" t="s">
        <v>260</v>
      </c>
      <c r="B66" s="145" t="s">
        <v>261</v>
      </c>
      <c r="C66" s="108" t="s">
        <v>264</v>
      </c>
      <c r="D66" s="20" t="s">
        <v>262</v>
      </c>
      <c r="E66" s="4" t="s">
        <v>14</v>
      </c>
      <c r="F66" s="4" t="s">
        <v>18</v>
      </c>
      <c r="G66" s="109">
        <v>42713</v>
      </c>
      <c r="H66" s="109">
        <v>42887</v>
      </c>
      <c r="I66" s="109">
        <v>43830</v>
      </c>
      <c r="J66" s="144">
        <v>559028.9</v>
      </c>
      <c r="K66" s="144">
        <v>475174.57</v>
      </c>
    </row>
    <row r="67" spans="1:11" ht="57" hidden="1" customHeight="1" x14ac:dyDescent="0.25">
      <c r="A67" s="108"/>
      <c r="B67" s="145"/>
      <c r="C67" s="108"/>
      <c r="D67" s="11" t="s">
        <v>263</v>
      </c>
      <c r="E67" s="4" t="s">
        <v>15</v>
      </c>
      <c r="F67" s="4" t="s">
        <v>19</v>
      </c>
      <c r="G67" s="109"/>
      <c r="H67" s="109"/>
      <c r="I67" s="109"/>
      <c r="J67" s="144"/>
      <c r="K67" s="144"/>
    </row>
    <row r="68" spans="1:11" ht="64.5" hidden="1" customHeight="1" x14ac:dyDescent="0.25">
      <c r="A68" s="101" t="s">
        <v>317</v>
      </c>
      <c r="B68" s="141" t="s">
        <v>318</v>
      </c>
      <c r="C68" s="101" t="s">
        <v>319</v>
      </c>
      <c r="D68" s="21" t="s">
        <v>262</v>
      </c>
      <c r="E68" s="6" t="s">
        <v>14</v>
      </c>
      <c r="F68" s="6" t="s">
        <v>18</v>
      </c>
      <c r="G68" s="103">
        <v>42713</v>
      </c>
      <c r="H68" s="103">
        <v>42887</v>
      </c>
      <c r="I68" s="103">
        <v>44469</v>
      </c>
      <c r="J68" s="142">
        <v>375898.1</v>
      </c>
      <c r="K68" s="142">
        <v>319513.39</v>
      </c>
    </row>
    <row r="69" spans="1:11" ht="58.5" hidden="1" customHeight="1" x14ac:dyDescent="0.25">
      <c r="A69" s="101"/>
      <c r="B69" s="141"/>
      <c r="C69" s="101"/>
      <c r="D69" s="21" t="s">
        <v>263</v>
      </c>
      <c r="E69" s="6" t="s">
        <v>15</v>
      </c>
      <c r="F69" s="6" t="s">
        <v>19</v>
      </c>
      <c r="G69" s="103"/>
      <c r="H69" s="103"/>
      <c r="I69" s="103"/>
      <c r="J69" s="142"/>
      <c r="K69" s="142"/>
    </row>
    <row r="70" spans="1:11" ht="58.5" hidden="1" customHeight="1" x14ac:dyDescent="0.25">
      <c r="A70" s="108" t="s">
        <v>326</v>
      </c>
      <c r="B70" s="145" t="s">
        <v>327</v>
      </c>
      <c r="C70" s="108" t="s">
        <v>330</v>
      </c>
      <c r="D70" s="11" t="s">
        <v>328</v>
      </c>
      <c r="E70" s="4" t="s">
        <v>15</v>
      </c>
      <c r="F70" s="4" t="s">
        <v>18</v>
      </c>
      <c r="G70" s="109">
        <v>42713</v>
      </c>
      <c r="H70" s="109">
        <v>43160</v>
      </c>
      <c r="I70" s="109">
        <v>44074</v>
      </c>
      <c r="J70" s="144">
        <v>273963</v>
      </c>
      <c r="K70" s="144">
        <v>232868.55</v>
      </c>
    </row>
    <row r="71" spans="1:11" ht="58.5" hidden="1" customHeight="1" x14ac:dyDescent="0.25">
      <c r="A71" s="108"/>
      <c r="B71" s="145"/>
      <c r="C71" s="108"/>
      <c r="D71" s="11" t="s">
        <v>329</v>
      </c>
      <c r="E71" s="4" t="s">
        <v>14</v>
      </c>
      <c r="F71" s="4" t="s">
        <v>19</v>
      </c>
      <c r="G71" s="109"/>
      <c r="H71" s="109"/>
      <c r="I71" s="109"/>
      <c r="J71" s="144"/>
      <c r="K71" s="144"/>
    </row>
    <row r="72" spans="1:11" ht="77.25" hidden="1" customHeight="1" x14ac:dyDescent="0.25">
      <c r="A72" s="101" t="s">
        <v>386</v>
      </c>
      <c r="B72" s="141" t="s">
        <v>387</v>
      </c>
      <c r="C72" s="101" t="s">
        <v>389</v>
      </c>
      <c r="D72" s="21" t="s">
        <v>294</v>
      </c>
      <c r="E72" s="6" t="s">
        <v>15</v>
      </c>
      <c r="F72" s="6" t="s">
        <v>18</v>
      </c>
      <c r="G72" s="103">
        <v>42713</v>
      </c>
      <c r="H72" s="103">
        <v>42705</v>
      </c>
      <c r="I72" s="103">
        <v>43434</v>
      </c>
      <c r="J72" s="142">
        <v>210431.31</v>
      </c>
      <c r="K72" s="142">
        <v>178866.61</v>
      </c>
    </row>
    <row r="73" spans="1:11" ht="67.5" hidden="1" customHeight="1" x14ac:dyDescent="0.25">
      <c r="A73" s="101"/>
      <c r="B73" s="141"/>
      <c r="C73" s="101"/>
      <c r="D73" s="21" t="s">
        <v>388</v>
      </c>
      <c r="E73" s="6" t="s">
        <v>14</v>
      </c>
      <c r="F73" s="6" t="s">
        <v>19</v>
      </c>
      <c r="G73" s="103"/>
      <c r="H73" s="103"/>
      <c r="I73" s="103"/>
      <c r="J73" s="142"/>
      <c r="K73" s="142"/>
    </row>
    <row r="74" spans="1:11" ht="72" hidden="1" customHeight="1" x14ac:dyDescent="0.25">
      <c r="A74" s="108" t="s">
        <v>292</v>
      </c>
      <c r="B74" s="145" t="s">
        <v>293</v>
      </c>
      <c r="C74" s="108" t="s">
        <v>296</v>
      </c>
      <c r="D74" s="4" t="s">
        <v>294</v>
      </c>
      <c r="E74" s="4" t="s">
        <v>15</v>
      </c>
      <c r="F74" s="4" t="s">
        <v>18</v>
      </c>
      <c r="G74" s="109">
        <v>42713</v>
      </c>
      <c r="H74" s="109">
        <v>42705</v>
      </c>
      <c r="I74" s="109">
        <v>43434</v>
      </c>
      <c r="J74" s="144">
        <v>61118.6</v>
      </c>
      <c r="K74" s="144">
        <v>57900.81</v>
      </c>
    </row>
    <row r="75" spans="1:11" ht="72" hidden="1" customHeight="1" x14ac:dyDescent="0.25">
      <c r="A75" s="108"/>
      <c r="B75" s="145"/>
      <c r="C75" s="108"/>
      <c r="D75" s="4" t="s">
        <v>295</v>
      </c>
      <c r="E75" s="4" t="s">
        <v>14</v>
      </c>
      <c r="F75" s="4" t="s">
        <v>19</v>
      </c>
      <c r="G75" s="109"/>
      <c r="H75" s="109"/>
      <c r="I75" s="109"/>
      <c r="J75" s="144"/>
      <c r="K75" s="144"/>
    </row>
    <row r="76" spans="1:11" ht="66" hidden="1" customHeight="1" x14ac:dyDescent="0.25">
      <c r="A76" s="101" t="s">
        <v>367</v>
      </c>
      <c r="B76" s="141" t="s">
        <v>368</v>
      </c>
      <c r="C76" s="101" t="s">
        <v>371</v>
      </c>
      <c r="D76" s="6" t="s">
        <v>369</v>
      </c>
      <c r="E76" s="6" t="s">
        <v>14</v>
      </c>
      <c r="F76" s="6" t="s">
        <v>18</v>
      </c>
      <c r="G76" s="103">
        <v>42713</v>
      </c>
      <c r="H76" s="103">
        <v>42826</v>
      </c>
      <c r="I76" s="103">
        <v>43903</v>
      </c>
      <c r="J76" s="142">
        <v>296774.40000000002</v>
      </c>
      <c r="K76" s="142">
        <v>252258.24</v>
      </c>
    </row>
    <row r="77" spans="1:11" ht="66.75" hidden="1" customHeight="1" x14ac:dyDescent="0.25">
      <c r="A77" s="101"/>
      <c r="B77" s="141"/>
      <c r="C77" s="101"/>
      <c r="D77" s="6" t="s">
        <v>370</v>
      </c>
      <c r="E77" s="6" t="s">
        <v>15</v>
      </c>
      <c r="F77" s="6" t="s">
        <v>19</v>
      </c>
      <c r="G77" s="103"/>
      <c r="H77" s="103"/>
      <c r="I77" s="103"/>
      <c r="J77" s="142"/>
      <c r="K77" s="142"/>
    </row>
    <row r="78" spans="1:11" ht="72" hidden="1" customHeight="1" x14ac:dyDescent="0.25">
      <c r="A78" s="108" t="s">
        <v>362</v>
      </c>
      <c r="B78" s="145" t="s">
        <v>363</v>
      </c>
      <c r="C78" s="108" t="s">
        <v>366</v>
      </c>
      <c r="D78" s="20" t="s">
        <v>364</v>
      </c>
      <c r="E78" s="4" t="s">
        <v>14</v>
      </c>
      <c r="F78" s="4" t="s">
        <v>18</v>
      </c>
      <c r="G78" s="109">
        <v>42713</v>
      </c>
      <c r="H78" s="109">
        <v>42795</v>
      </c>
      <c r="I78" s="109">
        <v>43830</v>
      </c>
      <c r="J78" s="144">
        <v>87913.56</v>
      </c>
      <c r="K78" s="144">
        <v>74726.17</v>
      </c>
    </row>
    <row r="79" spans="1:11" ht="72" hidden="1" customHeight="1" x14ac:dyDescent="0.25">
      <c r="A79" s="108"/>
      <c r="B79" s="145"/>
      <c r="C79" s="108"/>
      <c r="D79" s="4" t="s">
        <v>365</v>
      </c>
      <c r="E79" s="4" t="s">
        <v>15</v>
      </c>
      <c r="F79" s="4" t="s">
        <v>19</v>
      </c>
      <c r="G79" s="109"/>
      <c r="H79" s="109"/>
      <c r="I79" s="109"/>
      <c r="J79" s="144"/>
      <c r="K79" s="144"/>
    </row>
    <row r="80" spans="1:11" ht="44.25" hidden="1" customHeight="1" x14ac:dyDescent="0.25">
      <c r="A80" s="101" t="s">
        <v>312</v>
      </c>
      <c r="B80" s="141" t="s">
        <v>313</v>
      </c>
      <c r="C80" s="101" t="s">
        <v>316</v>
      </c>
      <c r="D80" s="6" t="s">
        <v>314</v>
      </c>
      <c r="E80" s="6" t="s">
        <v>14</v>
      </c>
      <c r="F80" s="6" t="s">
        <v>18</v>
      </c>
      <c r="G80" s="103">
        <v>42713</v>
      </c>
      <c r="H80" s="103">
        <v>42552</v>
      </c>
      <c r="I80" s="103">
        <v>43646</v>
      </c>
      <c r="J80" s="142">
        <v>293815.45</v>
      </c>
      <c r="K80" s="142">
        <v>249743.13</v>
      </c>
    </row>
    <row r="81" spans="1:11" ht="45.75" hidden="1" customHeight="1" x14ac:dyDescent="0.25">
      <c r="A81" s="101"/>
      <c r="B81" s="141"/>
      <c r="C81" s="101"/>
      <c r="D81" s="6" t="s">
        <v>300</v>
      </c>
      <c r="E81" s="6" t="s">
        <v>15</v>
      </c>
      <c r="F81" s="6" t="s">
        <v>19</v>
      </c>
      <c r="G81" s="103"/>
      <c r="H81" s="103"/>
      <c r="I81" s="103"/>
      <c r="J81" s="142"/>
      <c r="K81" s="142"/>
    </row>
    <row r="82" spans="1:11" ht="49.5" hidden="1" customHeight="1" x14ac:dyDescent="0.25">
      <c r="A82" s="101"/>
      <c r="B82" s="141"/>
      <c r="C82" s="101"/>
      <c r="D82" s="6" t="s">
        <v>315</v>
      </c>
      <c r="E82" s="6" t="s">
        <v>15</v>
      </c>
      <c r="F82" s="6" t="s">
        <v>19</v>
      </c>
      <c r="G82" s="103"/>
      <c r="H82" s="103"/>
      <c r="I82" s="103"/>
      <c r="J82" s="142"/>
      <c r="K82" s="142"/>
    </row>
    <row r="83" spans="1:11" ht="66.75" hidden="1" customHeight="1" x14ac:dyDescent="0.25">
      <c r="A83" s="108" t="s">
        <v>390</v>
      </c>
      <c r="B83" s="145" t="s">
        <v>391</v>
      </c>
      <c r="C83" s="108" t="s">
        <v>394</v>
      </c>
      <c r="D83" s="4" t="s">
        <v>392</v>
      </c>
      <c r="E83" s="4" t="s">
        <v>14</v>
      </c>
      <c r="F83" s="4" t="s">
        <v>18</v>
      </c>
      <c r="G83" s="109">
        <v>42713</v>
      </c>
      <c r="H83" s="109">
        <v>42614</v>
      </c>
      <c r="I83" s="109">
        <v>43496</v>
      </c>
      <c r="J83" s="144">
        <v>115863.07</v>
      </c>
      <c r="K83" s="144">
        <v>98483</v>
      </c>
    </row>
    <row r="84" spans="1:11" ht="63" hidden="1" customHeight="1" x14ac:dyDescent="0.25">
      <c r="A84" s="108"/>
      <c r="B84" s="145"/>
      <c r="C84" s="108"/>
      <c r="D84" s="4" t="s">
        <v>393</v>
      </c>
      <c r="E84" s="4" t="s">
        <v>15</v>
      </c>
      <c r="F84" s="4" t="s">
        <v>19</v>
      </c>
      <c r="G84" s="109"/>
      <c r="H84" s="109"/>
      <c r="I84" s="109"/>
      <c r="J84" s="144"/>
      <c r="K84" s="144"/>
    </row>
    <row r="85" spans="1:11" ht="49.5" hidden="1" customHeight="1" x14ac:dyDescent="0.25">
      <c r="A85" s="101" t="s">
        <v>270</v>
      </c>
      <c r="B85" s="141" t="s">
        <v>271</v>
      </c>
      <c r="C85" s="101" t="s">
        <v>274</v>
      </c>
      <c r="D85" s="6" t="s">
        <v>130</v>
      </c>
      <c r="E85" s="6" t="s">
        <v>14</v>
      </c>
      <c r="F85" s="6" t="s">
        <v>18</v>
      </c>
      <c r="G85" s="103">
        <v>42713</v>
      </c>
      <c r="H85" s="103">
        <v>42614</v>
      </c>
      <c r="I85" s="103">
        <v>43708</v>
      </c>
      <c r="J85" s="142">
        <v>623056.67000000004</v>
      </c>
      <c r="K85" s="142">
        <v>529598.15</v>
      </c>
    </row>
    <row r="86" spans="1:11" ht="51" hidden="1" customHeight="1" x14ac:dyDescent="0.25">
      <c r="A86" s="101"/>
      <c r="B86" s="141"/>
      <c r="C86" s="101"/>
      <c r="D86" s="6" t="s">
        <v>272</v>
      </c>
      <c r="E86" s="6" t="s">
        <v>14</v>
      </c>
      <c r="F86" s="6" t="s">
        <v>19</v>
      </c>
      <c r="G86" s="103"/>
      <c r="H86" s="103"/>
      <c r="I86" s="103"/>
      <c r="J86" s="142"/>
      <c r="K86" s="142"/>
    </row>
    <row r="87" spans="1:11" ht="57" hidden="1" customHeight="1" x14ac:dyDescent="0.25">
      <c r="A87" s="101"/>
      <c r="B87" s="141"/>
      <c r="C87" s="101"/>
      <c r="D87" s="7" t="s">
        <v>273</v>
      </c>
      <c r="E87" s="6" t="s">
        <v>15</v>
      </c>
      <c r="F87" s="6" t="s">
        <v>19</v>
      </c>
      <c r="G87" s="103"/>
      <c r="H87" s="103"/>
      <c r="I87" s="103"/>
      <c r="J87" s="142"/>
      <c r="K87" s="142"/>
    </row>
    <row r="88" spans="1:11" ht="31.5" hidden="1" customHeight="1" x14ac:dyDescent="0.25">
      <c r="A88" s="108" t="s">
        <v>379</v>
      </c>
      <c r="B88" s="145" t="s">
        <v>380</v>
      </c>
      <c r="C88" s="108" t="s">
        <v>385</v>
      </c>
      <c r="D88" s="5" t="s">
        <v>381</v>
      </c>
      <c r="E88" s="4" t="s">
        <v>14</v>
      </c>
      <c r="F88" s="4" t="s">
        <v>18</v>
      </c>
      <c r="G88" s="109">
        <v>42713</v>
      </c>
      <c r="H88" s="109">
        <v>42644</v>
      </c>
      <c r="I88" s="109">
        <v>44196</v>
      </c>
      <c r="J88" s="144">
        <v>876532.5</v>
      </c>
      <c r="K88" s="144">
        <v>745052.62</v>
      </c>
    </row>
    <row r="89" spans="1:11" ht="29.25" hidden="1" customHeight="1" x14ac:dyDescent="0.25">
      <c r="A89" s="108"/>
      <c r="B89" s="145"/>
      <c r="C89" s="108"/>
      <c r="D89" s="5" t="s">
        <v>382</v>
      </c>
      <c r="E89" s="4" t="s">
        <v>15</v>
      </c>
      <c r="F89" s="4" t="s">
        <v>19</v>
      </c>
      <c r="G89" s="109"/>
      <c r="H89" s="109"/>
      <c r="I89" s="109"/>
      <c r="J89" s="144"/>
      <c r="K89" s="144"/>
    </row>
    <row r="90" spans="1:11" ht="31.5" hidden="1" customHeight="1" x14ac:dyDescent="0.25">
      <c r="A90" s="108"/>
      <c r="B90" s="145"/>
      <c r="C90" s="108"/>
      <c r="D90" s="5" t="s">
        <v>383</v>
      </c>
      <c r="E90" s="4" t="s">
        <v>14</v>
      </c>
      <c r="F90" s="4" t="s">
        <v>19</v>
      </c>
      <c r="G90" s="109"/>
      <c r="H90" s="109"/>
      <c r="I90" s="109"/>
      <c r="J90" s="144"/>
      <c r="K90" s="144"/>
    </row>
    <row r="91" spans="1:11" ht="43.5" hidden="1" customHeight="1" x14ac:dyDescent="0.25">
      <c r="A91" s="108"/>
      <c r="B91" s="145"/>
      <c r="C91" s="108"/>
      <c r="D91" s="5" t="s">
        <v>384</v>
      </c>
      <c r="E91" s="4" t="s">
        <v>15</v>
      </c>
      <c r="F91" s="4" t="s">
        <v>19</v>
      </c>
      <c r="G91" s="109"/>
      <c r="H91" s="109"/>
      <c r="I91" s="109"/>
      <c r="J91" s="144"/>
      <c r="K91" s="144"/>
    </row>
    <row r="92" spans="1:11" ht="73.5" hidden="1" customHeight="1" x14ac:dyDescent="0.25">
      <c r="A92" s="101" t="s">
        <v>395</v>
      </c>
      <c r="B92" s="141" t="s">
        <v>396</v>
      </c>
      <c r="C92" s="101" t="s">
        <v>397</v>
      </c>
      <c r="D92" s="7" t="s">
        <v>216</v>
      </c>
      <c r="E92" s="6" t="s">
        <v>14</v>
      </c>
      <c r="F92" s="6" t="s">
        <v>18</v>
      </c>
      <c r="G92" s="103">
        <v>42713</v>
      </c>
      <c r="H92" s="103">
        <v>42614</v>
      </c>
      <c r="I92" s="103">
        <v>44377</v>
      </c>
      <c r="J92" s="142">
        <v>1307756.43</v>
      </c>
      <c r="K92" s="142">
        <v>517909.16</v>
      </c>
    </row>
    <row r="93" spans="1:11" ht="64.5" hidden="1" customHeight="1" x14ac:dyDescent="0.25">
      <c r="A93" s="101"/>
      <c r="B93" s="141"/>
      <c r="C93" s="101"/>
      <c r="D93" s="7" t="s">
        <v>213</v>
      </c>
      <c r="E93" s="6" t="s">
        <v>15</v>
      </c>
      <c r="F93" s="6" t="s">
        <v>19</v>
      </c>
      <c r="G93" s="103"/>
      <c r="H93" s="103"/>
      <c r="I93" s="103"/>
      <c r="J93" s="142"/>
      <c r="K93" s="142"/>
    </row>
    <row r="94" spans="1:11" ht="64.5" hidden="1" customHeight="1" x14ac:dyDescent="0.25">
      <c r="A94" s="104" t="s">
        <v>542</v>
      </c>
      <c r="B94" s="161" t="s">
        <v>543</v>
      </c>
      <c r="C94" s="104" t="s">
        <v>602</v>
      </c>
      <c r="D94" s="48" t="s">
        <v>544</v>
      </c>
      <c r="E94" s="4" t="s">
        <v>14</v>
      </c>
      <c r="F94" s="4" t="s">
        <v>18</v>
      </c>
      <c r="G94" s="94">
        <v>43061</v>
      </c>
      <c r="H94" s="94">
        <v>43160</v>
      </c>
      <c r="I94" s="94">
        <v>43343</v>
      </c>
      <c r="J94" s="97">
        <v>49428.95</v>
      </c>
      <c r="K94" s="97">
        <v>42014.61</v>
      </c>
    </row>
    <row r="95" spans="1:11" ht="64.5" hidden="1" customHeight="1" x14ac:dyDescent="0.25">
      <c r="A95" s="106"/>
      <c r="B95" s="162"/>
      <c r="C95" s="106"/>
      <c r="D95" s="48" t="s">
        <v>603</v>
      </c>
      <c r="E95" s="4" t="s">
        <v>15</v>
      </c>
      <c r="F95" s="4" t="s">
        <v>19</v>
      </c>
      <c r="G95" s="96"/>
      <c r="H95" s="96"/>
      <c r="I95" s="96"/>
      <c r="J95" s="99"/>
      <c r="K95" s="99"/>
    </row>
    <row r="96" spans="1:11" ht="54.75" hidden="1" customHeight="1" x14ac:dyDescent="0.25">
      <c r="A96" s="119" t="s">
        <v>545</v>
      </c>
      <c r="B96" s="148" t="s">
        <v>547</v>
      </c>
      <c r="C96" s="119" t="s">
        <v>604</v>
      </c>
      <c r="D96" s="47" t="s">
        <v>548</v>
      </c>
      <c r="E96" s="6" t="s">
        <v>14</v>
      </c>
      <c r="F96" s="6" t="s">
        <v>18</v>
      </c>
      <c r="G96" s="110">
        <v>43061</v>
      </c>
      <c r="H96" s="110">
        <v>43101</v>
      </c>
      <c r="I96" s="110">
        <v>44196</v>
      </c>
      <c r="J96" s="113"/>
      <c r="K96" s="113">
        <v>247917.54</v>
      </c>
    </row>
    <row r="97" spans="1:11" ht="54.75" hidden="1" customHeight="1" x14ac:dyDescent="0.25">
      <c r="A97" s="120"/>
      <c r="B97" s="160"/>
      <c r="C97" s="120"/>
      <c r="D97" s="47" t="s">
        <v>605</v>
      </c>
      <c r="E97" s="6" t="s">
        <v>14</v>
      </c>
      <c r="F97" s="6" t="s">
        <v>19</v>
      </c>
      <c r="G97" s="111"/>
      <c r="H97" s="111"/>
      <c r="I97" s="111"/>
      <c r="J97" s="114"/>
      <c r="K97" s="114"/>
    </row>
    <row r="98" spans="1:11" ht="54.75" hidden="1" customHeight="1" x14ac:dyDescent="0.25">
      <c r="A98" s="120"/>
      <c r="B98" s="160"/>
      <c r="C98" s="120"/>
      <c r="D98" s="47" t="s">
        <v>173</v>
      </c>
      <c r="E98" s="6" t="s">
        <v>15</v>
      </c>
      <c r="F98" s="6" t="s">
        <v>19</v>
      </c>
      <c r="G98" s="111"/>
      <c r="H98" s="111"/>
      <c r="I98" s="111"/>
      <c r="J98" s="114"/>
      <c r="K98" s="114"/>
    </row>
    <row r="99" spans="1:11" ht="54.75" hidden="1" customHeight="1" x14ac:dyDescent="0.25">
      <c r="A99" s="123"/>
      <c r="B99" s="149"/>
      <c r="C99" s="123"/>
      <c r="D99" s="47" t="s">
        <v>606</v>
      </c>
      <c r="E99" s="6" t="s">
        <v>15</v>
      </c>
      <c r="F99" s="6" t="s">
        <v>19</v>
      </c>
      <c r="G99" s="112"/>
      <c r="H99" s="112"/>
      <c r="I99" s="112"/>
      <c r="J99" s="115"/>
      <c r="K99" s="115"/>
    </row>
    <row r="100" spans="1:11" ht="104.25" hidden="1" customHeight="1" x14ac:dyDescent="0.25">
      <c r="A100" s="104" t="s">
        <v>549</v>
      </c>
      <c r="B100" s="161" t="s">
        <v>550</v>
      </c>
      <c r="C100" s="104" t="s">
        <v>607</v>
      </c>
      <c r="D100" s="48" t="s">
        <v>262</v>
      </c>
      <c r="E100" s="4" t="s">
        <v>14</v>
      </c>
      <c r="F100" s="4" t="s">
        <v>18</v>
      </c>
      <c r="G100" s="94">
        <v>43061</v>
      </c>
      <c r="H100" s="94">
        <v>43191</v>
      </c>
      <c r="I100" s="94">
        <v>43921</v>
      </c>
      <c r="J100" s="97"/>
      <c r="K100" s="97">
        <v>299154.63</v>
      </c>
    </row>
    <row r="101" spans="1:11" ht="104.25" hidden="1" customHeight="1" x14ac:dyDescent="0.25">
      <c r="A101" s="106"/>
      <c r="B101" s="162"/>
      <c r="C101" s="106"/>
      <c r="D101" s="48" t="s">
        <v>608</v>
      </c>
      <c r="E101" s="4" t="s">
        <v>15</v>
      </c>
      <c r="F101" s="4" t="s">
        <v>19</v>
      </c>
      <c r="G101" s="96"/>
      <c r="H101" s="96"/>
      <c r="I101" s="96"/>
      <c r="J101" s="99"/>
      <c r="K101" s="99"/>
    </row>
    <row r="102" spans="1:11" ht="54.75" hidden="1" customHeight="1" x14ac:dyDescent="0.25">
      <c r="A102" s="119" t="s">
        <v>546</v>
      </c>
      <c r="B102" s="148" t="s">
        <v>551</v>
      </c>
      <c r="C102" s="119" t="s">
        <v>609</v>
      </c>
      <c r="D102" s="47" t="s">
        <v>552</v>
      </c>
      <c r="E102" s="6" t="s">
        <v>14</v>
      </c>
      <c r="F102" s="6" t="s">
        <v>18</v>
      </c>
      <c r="G102" s="110">
        <v>43061</v>
      </c>
      <c r="H102" s="110">
        <v>43221</v>
      </c>
      <c r="I102" s="110">
        <v>43982</v>
      </c>
      <c r="J102" s="113">
        <v>197238.56</v>
      </c>
      <c r="K102" s="113">
        <v>167652.76999999999</v>
      </c>
    </row>
    <row r="103" spans="1:11" ht="54.75" hidden="1" customHeight="1" x14ac:dyDescent="0.25">
      <c r="A103" s="123"/>
      <c r="B103" s="149"/>
      <c r="C103" s="123"/>
      <c r="D103" s="47" t="s">
        <v>610</v>
      </c>
      <c r="E103" s="6" t="s">
        <v>15</v>
      </c>
      <c r="F103" s="6" t="s">
        <v>19</v>
      </c>
      <c r="G103" s="112"/>
      <c r="H103" s="112"/>
      <c r="I103" s="112"/>
      <c r="J103" s="115"/>
      <c r="K103" s="115"/>
    </row>
    <row r="104" spans="1:11" ht="31.5" hidden="1" customHeight="1" x14ac:dyDescent="0.25">
      <c r="A104" s="104" t="s">
        <v>553</v>
      </c>
      <c r="B104" s="161" t="s">
        <v>554</v>
      </c>
      <c r="C104" s="104" t="s">
        <v>611</v>
      </c>
      <c r="D104" s="48" t="s">
        <v>555</v>
      </c>
      <c r="E104" s="4" t="s">
        <v>14</v>
      </c>
      <c r="F104" s="4" t="s">
        <v>18</v>
      </c>
      <c r="G104" s="94">
        <v>43061</v>
      </c>
      <c r="H104" s="94">
        <v>43132</v>
      </c>
      <c r="I104" s="94">
        <v>44227</v>
      </c>
      <c r="J104" s="97"/>
      <c r="K104" s="97">
        <v>205262.36</v>
      </c>
    </row>
    <row r="105" spans="1:11" ht="31.5" hidden="1" customHeight="1" x14ac:dyDescent="0.25">
      <c r="A105" s="105"/>
      <c r="B105" s="163"/>
      <c r="C105" s="105"/>
      <c r="D105" s="48" t="s">
        <v>612</v>
      </c>
      <c r="E105" s="4" t="s">
        <v>15</v>
      </c>
      <c r="F105" s="4" t="s">
        <v>19</v>
      </c>
      <c r="G105" s="95"/>
      <c r="H105" s="95"/>
      <c r="I105" s="95"/>
      <c r="J105" s="98"/>
      <c r="K105" s="98"/>
    </row>
    <row r="106" spans="1:11" ht="31.5" hidden="1" customHeight="1" x14ac:dyDescent="0.25">
      <c r="A106" s="105"/>
      <c r="B106" s="163"/>
      <c r="C106" s="105"/>
      <c r="D106" s="48" t="s">
        <v>444</v>
      </c>
      <c r="E106" s="4" t="s">
        <v>14</v>
      </c>
      <c r="F106" s="4" t="s">
        <v>19</v>
      </c>
      <c r="G106" s="95"/>
      <c r="H106" s="95"/>
      <c r="I106" s="95"/>
      <c r="J106" s="98"/>
      <c r="K106" s="98"/>
    </row>
    <row r="107" spans="1:11" ht="31.5" hidden="1" customHeight="1" x14ac:dyDescent="0.25">
      <c r="A107" s="106"/>
      <c r="B107" s="162"/>
      <c r="C107" s="106"/>
      <c r="D107" s="48" t="s">
        <v>613</v>
      </c>
      <c r="E107" s="4" t="s">
        <v>15</v>
      </c>
      <c r="F107" s="4" t="s">
        <v>19</v>
      </c>
      <c r="G107" s="96"/>
      <c r="H107" s="96"/>
      <c r="I107" s="96"/>
      <c r="J107" s="99"/>
      <c r="K107" s="99"/>
    </row>
    <row r="108" spans="1:11" ht="45" hidden="1" customHeight="1" x14ac:dyDescent="0.25">
      <c r="A108" s="119" t="s">
        <v>556</v>
      </c>
      <c r="B108" s="148" t="s">
        <v>557</v>
      </c>
      <c r="C108" s="119" t="s">
        <v>614</v>
      </c>
      <c r="D108" s="47" t="s">
        <v>558</v>
      </c>
      <c r="E108" s="6" t="s">
        <v>14</v>
      </c>
      <c r="F108" s="6" t="s">
        <v>18</v>
      </c>
      <c r="G108" s="110">
        <v>43061</v>
      </c>
      <c r="H108" s="110">
        <v>43101</v>
      </c>
      <c r="I108" s="110">
        <v>44196</v>
      </c>
      <c r="J108" s="113">
        <v>515399.09</v>
      </c>
      <c r="K108" s="113">
        <v>438089.22</v>
      </c>
    </row>
    <row r="109" spans="1:11" ht="45" hidden="1" customHeight="1" x14ac:dyDescent="0.25">
      <c r="A109" s="123"/>
      <c r="B109" s="149"/>
      <c r="C109" s="123"/>
      <c r="D109" s="47" t="s">
        <v>615</v>
      </c>
      <c r="E109" s="6" t="s">
        <v>15</v>
      </c>
      <c r="F109" s="6" t="s">
        <v>19</v>
      </c>
      <c r="G109" s="112"/>
      <c r="H109" s="112"/>
      <c r="I109" s="112"/>
      <c r="J109" s="115"/>
      <c r="K109" s="115"/>
    </row>
    <row r="110" spans="1:11" ht="159" hidden="1" customHeight="1" x14ac:dyDescent="0.25">
      <c r="A110" s="104" t="s">
        <v>559</v>
      </c>
      <c r="B110" s="161" t="s">
        <v>560</v>
      </c>
      <c r="C110" s="104" t="s">
        <v>616</v>
      </c>
      <c r="D110" s="48" t="s">
        <v>344</v>
      </c>
      <c r="E110" s="4" t="s">
        <v>14</v>
      </c>
      <c r="F110" s="4" t="s">
        <v>18</v>
      </c>
      <c r="G110" s="94">
        <v>43061</v>
      </c>
      <c r="H110" s="94">
        <v>43160</v>
      </c>
      <c r="I110" s="94">
        <v>43890</v>
      </c>
      <c r="J110" s="97">
        <v>144566.28</v>
      </c>
      <c r="K110" s="97">
        <v>122881.34</v>
      </c>
    </row>
    <row r="111" spans="1:11" ht="159" hidden="1" customHeight="1" x14ac:dyDescent="0.25">
      <c r="A111" s="106"/>
      <c r="B111" s="162"/>
      <c r="C111" s="106"/>
      <c r="D111" s="48" t="s">
        <v>141</v>
      </c>
      <c r="E111" s="4" t="s">
        <v>15</v>
      </c>
      <c r="F111" s="4" t="s">
        <v>19</v>
      </c>
      <c r="G111" s="96"/>
      <c r="H111" s="96"/>
      <c r="I111" s="96"/>
      <c r="J111" s="99"/>
      <c r="K111" s="99"/>
    </row>
    <row r="112" spans="1:11" ht="19.5" hidden="1" customHeight="1" x14ac:dyDescent="0.25">
      <c r="A112" s="119" t="s">
        <v>561</v>
      </c>
      <c r="B112" s="148" t="s">
        <v>562</v>
      </c>
      <c r="C112" s="119" t="s">
        <v>617</v>
      </c>
      <c r="D112" s="47" t="s">
        <v>563</v>
      </c>
      <c r="E112" s="6" t="s">
        <v>14</v>
      </c>
      <c r="F112" s="6" t="s">
        <v>18</v>
      </c>
      <c r="G112" s="110">
        <v>43061</v>
      </c>
      <c r="H112" s="110">
        <v>43101</v>
      </c>
      <c r="I112" s="110">
        <v>44196</v>
      </c>
      <c r="J112" s="113">
        <v>427177.66</v>
      </c>
      <c r="K112" s="113">
        <v>363101.01</v>
      </c>
    </row>
    <row r="113" spans="1:11" ht="19.5" hidden="1" customHeight="1" x14ac:dyDescent="0.25">
      <c r="A113" s="120"/>
      <c r="B113" s="160"/>
      <c r="C113" s="120"/>
      <c r="D113" s="47" t="s">
        <v>618</v>
      </c>
      <c r="E113" s="6" t="s">
        <v>15</v>
      </c>
      <c r="F113" s="6" t="s">
        <v>19</v>
      </c>
      <c r="G113" s="111"/>
      <c r="H113" s="111"/>
      <c r="I113" s="111"/>
      <c r="J113" s="114"/>
      <c r="K113" s="114"/>
    </row>
    <row r="114" spans="1:11" ht="19.5" hidden="1" customHeight="1" x14ac:dyDescent="0.25">
      <c r="A114" s="120"/>
      <c r="B114" s="160"/>
      <c r="C114" s="120"/>
      <c r="D114" s="47" t="s">
        <v>54</v>
      </c>
      <c r="E114" s="6" t="s">
        <v>14</v>
      </c>
      <c r="F114" s="6" t="s">
        <v>19</v>
      </c>
      <c r="G114" s="111"/>
      <c r="H114" s="111"/>
      <c r="I114" s="111"/>
      <c r="J114" s="114"/>
      <c r="K114" s="114"/>
    </row>
    <row r="115" spans="1:11" ht="19.5" hidden="1" customHeight="1" x14ac:dyDescent="0.25">
      <c r="A115" s="120"/>
      <c r="B115" s="160"/>
      <c r="C115" s="120"/>
      <c r="D115" s="47" t="s">
        <v>295</v>
      </c>
      <c r="E115" s="6" t="s">
        <v>14</v>
      </c>
      <c r="F115" s="6" t="s">
        <v>19</v>
      </c>
      <c r="G115" s="111"/>
      <c r="H115" s="111"/>
      <c r="I115" s="111"/>
      <c r="J115" s="114"/>
      <c r="K115" s="114"/>
    </row>
    <row r="116" spans="1:11" ht="19.5" hidden="1" customHeight="1" x14ac:dyDescent="0.25">
      <c r="A116" s="120"/>
      <c r="B116" s="160"/>
      <c r="C116" s="120"/>
      <c r="D116" s="47" t="s">
        <v>235</v>
      </c>
      <c r="E116" s="6" t="s">
        <v>15</v>
      </c>
      <c r="F116" s="6" t="s">
        <v>19</v>
      </c>
      <c r="G116" s="111"/>
      <c r="H116" s="111"/>
      <c r="I116" s="111"/>
      <c r="J116" s="114"/>
      <c r="K116" s="114"/>
    </row>
    <row r="117" spans="1:11" ht="19.5" hidden="1" customHeight="1" x14ac:dyDescent="0.25">
      <c r="A117" s="120"/>
      <c r="B117" s="160"/>
      <c r="C117" s="120"/>
      <c r="D117" s="47" t="s">
        <v>130</v>
      </c>
      <c r="E117" s="6" t="s">
        <v>14</v>
      </c>
      <c r="F117" s="6" t="s">
        <v>19</v>
      </c>
      <c r="G117" s="111"/>
      <c r="H117" s="111"/>
      <c r="I117" s="111"/>
      <c r="J117" s="114"/>
      <c r="K117" s="114"/>
    </row>
    <row r="118" spans="1:11" ht="19.5" hidden="1" customHeight="1" x14ac:dyDescent="0.25">
      <c r="A118" s="123"/>
      <c r="B118" s="149"/>
      <c r="C118" s="123"/>
      <c r="D118" s="47" t="s">
        <v>619</v>
      </c>
      <c r="E118" s="6" t="s">
        <v>15</v>
      </c>
      <c r="F118" s="6" t="s">
        <v>19</v>
      </c>
      <c r="G118" s="112"/>
      <c r="H118" s="112"/>
      <c r="I118" s="112"/>
      <c r="J118" s="115"/>
      <c r="K118" s="115"/>
    </row>
    <row r="119" spans="1:11" ht="30" hidden="1" customHeight="1" x14ac:dyDescent="0.25">
      <c r="A119" s="104" t="s">
        <v>564</v>
      </c>
      <c r="B119" s="161" t="s">
        <v>565</v>
      </c>
      <c r="C119" s="104" t="s">
        <v>620</v>
      </c>
      <c r="D119" s="48" t="s">
        <v>258</v>
      </c>
      <c r="E119" s="4" t="s">
        <v>14</v>
      </c>
      <c r="F119" s="4" t="s">
        <v>18</v>
      </c>
      <c r="G119" s="94">
        <v>43061</v>
      </c>
      <c r="H119" s="94">
        <v>43132</v>
      </c>
      <c r="I119" s="94">
        <v>43861</v>
      </c>
      <c r="J119" s="97"/>
      <c r="K119" s="97">
        <v>428972.73</v>
      </c>
    </row>
    <row r="120" spans="1:11" ht="30" hidden="1" customHeight="1" x14ac:dyDescent="0.25">
      <c r="A120" s="105"/>
      <c r="B120" s="163"/>
      <c r="C120" s="105"/>
      <c r="D120" s="48" t="s">
        <v>621</v>
      </c>
      <c r="E120" s="4" t="s">
        <v>14</v>
      </c>
      <c r="F120" s="4" t="s">
        <v>19</v>
      </c>
      <c r="G120" s="95"/>
      <c r="H120" s="95"/>
      <c r="I120" s="95"/>
      <c r="J120" s="98"/>
      <c r="K120" s="98"/>
    </row>
    <row r="121" spans="1:11" ht="30" hidden="1" customHeight="1" x14ac:dyDescent="0.25">
      <c r="A121" s="105"/>
      <c r="B121" s="163"/>
      <c r="C121" s="105"/>
      <c r="D121" s="48" t="s">
        <v>257</v>
      </c>
      <c r="E121" s="4" t="s">
        <v>15</v>
      </c>
      <c r="F121" s="4" t="s">
        <v>19</v>
      </c>
      <c r="G121" s="95"/>
      <c r="H121" s="95"/>
      <c r="I121" s="95"/>
      <c r="J121" s="98"/>
      <c r="K121" s="98"/>
    </row>
    <row r="122" spans="1:11" ht="30" hidden="1" customHeight="1" x14ac:dyDescent="0.25">
      <c r="A122" s="105"/>
      <c r="B122" s="163"/>
      <c r="C122" s="105"/>
      <c r="D122" s="48" t="s">
        <v>622</v>
      </c>
      <c r="E122" s="4" t="s">
        <v>15</v>
      </c>
      <c r="F122" s="4" t="s">
        <v>19</v>
      </c>
      <c r="G122" s="95"/>
      <c r="H122" s="95"/>
      <c r="I122" s="95"/>
      <c r="J122" s="98"/>
      <c r="K122" s="98"/>
    </row>
    <row r="123" spans="1:11" ht="30" hidden="1" customHeight="1" x14ac:dyDescent="0.25">
      <c r="A123" s="105"/>
      <c r="B123" s="163"/>
      <c r="C123" s="105"/>
      <c r="D123" s="48" t="s">
        <v>622</v>
      </c>
      <c r="E123" s="4" t="s">
        <v>15</v>
      </c>
      <c r="F123" s="4" t="s">
        <v>19</v>
      </c>
      <c r="G123" s="95"/>
      <c r="H123" s="95"/>
      <c r="I123" s="95"/>
      <c r="J123" s="98"/>
      <c r="K123" s="98"/>
    </row>
    <row r="124" spans="1:11" ht="30" hidden="1" customHeight="1" x14ac:dyDescent="0.25">
      <c r="A124" s="105"/>
      <c r="B124" s="163"/>
      <c r="C124" s="105"/>
      <c r="D124" s="48" t="s">
        <v>623</v>
      </c>
      <c r="E124" s="4" t="s">
        <v>14</v>
      </c>
      <c r="F124" s="4" t="s">
        <v>19</v>
      </c>
      <c r="G124" s="95"/>
      <c r="H124" s="95"/>
      <c r="I124" s="95"/>
      <c r="J124" s="98"/>
      <c r="K124" s="98"/>
    </row>
    <row r="125" spans="1:11" ht="30" hidden="1" customHeight="1" x14ac:dyDescent="0.25">
      <c r="A125" s="105"/>
      <c r="B125" s="163"/>
      <c r="C125" s="105"/>
      <c r="D125" s="48" t="s">
        <v>624</v>
      </c>
      <c r="E125" s="4" t="s">
        <v>14</v>
      </c>
      <c r="F125" s="4" t="s">
        <v>19</v>
      </c>
      <c r="G125" s="95"/>
      <c r="H125" s="95"/>
      <c r="I125" s="95"/>
      <c r="J125" s="98"/>
      <c r="K125" s="98"/>
    </row>
    <row r="126" spans="1:11" ht="30" hidden="1" customHeight="1" x14ac:dyDescent="0.25">
      <c r="A126" s="106"/>
      <c r="B126" s="162"/>
      <c r="C126" s="106"/>
      <c r="D126" s="48" t="s">
        <v>625</v>
      </c>
      <c r="E126" s="4" t="s">
        <v>14</v>
      </c>
      <c r="F126" s="4" t="s">
        <v>19</v>
      </c>
      <c r="G126" s="96"/>
      <c r="H126" s="96"/>
      <c r="I126" s="96"/>
      <c r="J126" s="99"/>
      <c r="K126" s="99"/>
    </row>
    <row r="127" spans="1:11" ht="36.75" hidden="1" customHeight="1" x14ac:dyDescent="0.25">
      <c r="A127" s="119" t="s">
        <v>566</v>
      </c>
      <c r="B127" s="148" t="s">
        <v>567</v>
      </c>
      <c r="C127" s="119" t="s">
        <v>626</v>
      </c>
      <c r="D127" s="47" t="s">
        <v>568</v>
      </c>
      <c r="E127" s="6" t="s">
        <v>15</v>
      </c>
      <c r="F127" s="6" t="s">
        <v>18</v>
      </c>
      <c r="G127" s="110">
        <v>43061</v>
      </c>
      <c r="H127" s="110">
        <v>43132</v>
      </c>
      <c r="I127" s="110">
        <v>43861</v>
      </c>
      <c r="J127" s="113"/>
      <c r="K127" s="113">
        <v>105472.68</v>
      </c>
    </row>
    <row r="128" spans="1:11" ht="36.75" hidden="1" customHeight="1" x14ac:dyDescent="0.25">
      <c r="A128" s="120"/>
      <c r="B128" s="160"/>
      <c r="C128" s="120"/>
      <c r="D128" s="47" t="s">
        <v>627</v>
      </c>
      <c r="E128" s="6" t="s">
        <v>14</v>
      </c>
      <c r="F128" s="6" t="s">
        <v>19</v>
      </c>
      <c r="G128" s="111"/>
      <c r="H128" s="111"/>
      <c r="I128" s="111"/>
      <c r="J128" s="114"/>
      <c r="K128" s="114"/>
    </row>
    <row r="129" spans="1:11" ht="36.75" hidden="1" customHeight="1" x14ac:dyDescent="0.25">
      <c r="A129" s="123"/>
      <c r="B129" s="149"/>
      <c r="C129" s="123"/>
      <c r="D129" s="47" t="s">
        <v>628</v>
      </c>
      <c r="E129" s="6" t="s">
        <v>14</v>
      </c>
      <c r="F129" s="6" t="s">
        <v>19</v>
      </c>
      <c r="G129" s="112"/>
      <c r="H129" s="112"/>
      <c r="I129" s="112"/>
      <c r="J129" s="115"/>
      <c r="K129" s="115"/>
    </row>
    <row r="130" spans="1:11" ht="98.25" hidden="1" customHeight="1" x14ac:dyDescent="0.25">
      <c r="A130" s="104" t="s">
        <v>569</v>
      </c>
      <c r="B130" s="161" t="s">
        <v>570</v>
      </c>
      <c r="C130" s="104" t="s">
        <v>629</v>
      </c>
      <c r="D130" s="48" t="s">
        <v>571</v>
      </c>
      <c r="E130" s="4" t="s">
        <v>14</v>
      </c>
      <c r="F130" s="4" t="s">
        <v>18</v>
      </c>
      <c r="G130" s="94">
        <v>43061</v>
      </c>
      <c r="H130" s="94">
        <v>43132</v>
      </c>
      <c r="I130" s="94">
        <v>44196</v>
      </c>
      <c r="J130" s="97">
        <v>245242.07</v>
      </c>
      <c r="K130" s="97">
        <v>207639.69</v>
      </c>
    </row>
    <row r="131" spans="1:11" ht="98.25" hidden="1" customHeight="1" x14ac:dyDescent="0.25">
      <c r="A131" s="106"/>
      <c r="B131" s="162"/>
      <c r="C131" s="106"/>
      <c r="D131" s="48" t="s">
        <v>333</v>
      </c>
      <c r="E131" s="25" t="s">
        <v>15</v>
      </c>
      <c r="F131" s="4" t="s">
        <v>19</v>
      </c>
      <c r="G131" s="96"/>
      <c r="H131" s="96"/>
      <c r="I131" s="96"/>
      <c r="J131" s="99"/>
      <c r="K131" s="99"/>
    </row>
    <row r="132" spans="1:11" ht="100.5" hidden="1" customHeight="1" x14ac:dyDescent="0.25">
      <c r="A132" s="119" t="s">
        <v>572</v>
      </c>
      <c r="B132" s="148" t="s">
        <v>573</v>
      </c>
      <c r="C132" s="119" t="s">
        <v>631</v>
      </c>
      <c r="D132" s="47" t="s">
        <v>574</v>
      </c>
      <c r="E132" s="6" t="s">
        <v>14</v>
      </c>
      <c r="F132" s="6" t="s">
        <v>18</v>
      </c>
      <c r="G132" s="110">
        <v>43061</v>
      </c>
      <c r="H132" s="110">
        <v>43132</v>
      </c>
      <c r="I132" s="110">
        <v>43861</v>
      </c>
      <c r="J132" s="113">
        <v>179730.65</v>
      </c>
      <c r="K132" s="113">
        <v>144348.01</v>
      </c>
    </row>
    <row r="133" spans="1:11" ht="100.5" hidden="1" customHeight="1" x14ac:dyDescent="0.25">
      <c r="A133" s="123"/>
      <c r="B133" s="149"/>
      <c r="C133" s="123"/>
      <c r="D133" s="47" t="s">
        <v>630</v>
      </c>
      <c r="E133" s="22" t="s">
        <v>15</v>
      </c>
      <c r="F133" s="22" t="s">
        <v>19</v>
      </c>
      <c r="G133" s="112"/>
      <c r="H133" s="112"/>
      <c r="I133" s="112"/>
      <c r="J133" s="115"/>
      <c r="K133" s="115"/>
    </row>
    <row r="134" spans="1:11" ht="36.75" hidden="1" customHeight="1" x14ac:dyDescent="0.25">
      <c r="A134" s="104" t="s">
        <v>575</v>
      </c>
      <c r="B134" s="161" t="s">
        <v>576</v>
      </c>
      <c r="C134" s="104" t="s">
        <v>638</v>
      </c>
      <c r="D134" s="48" t="s">
        <v>577</v>
      </c>
      <c r="E134" s="25" t="s">
        <v>15</v>
      </c>
      <c r="F134" s="25" t="s">
        <v>18</v>
      </c>
      <c r="G134" s="94">
        <v>43061</v>
      </c>
      <c r="H134" s="94">
        <v>43101</v>
      </c>
      <c r="I134" s="94">
        <v>44196</v>
      </c>
      <c r="J134" s="97"/>
      <c r="K134" s="97">
        <v>335273.38</v>
      </c>
    </row>
    <row r="135" spans="1:11" ht="36.75" hidden="1" customHeight="1" x14ac:dyDescent="0.25">
      <c r="A135" s="105"/>
      <c r="B135" s="163"/>
      <c r="C135" s="105"/>
      <c r="D135" s="48" t="s">
        <v>632</v>
      </c>
      <c r="E135" s="25" t="s">
        <v>15</v>
      </c>
      <c r="F135" s="4" t="s">
        <v>19</v>
      </c>
      <c r="G135" s="95"/>
      <c r="H135" s="95"/>
      <c r="I135" s="95"/>
      <c r="J135" s="98"/>
      <c r="K135" s="98"/>
    </row>
    <row r="136" spans="1:11" ht="36.75" hidden="1" customHeight="1" x14ac:dyDescent="0.25">
      <c r="A136" s="105"/>
      <c r="B136" s="163"/>
      <c r="C136" s="105"/>
      <c r="D136" s="48" t="s">
        <v>633</v>
      </c>
      <c r="E136" s="25" t="s">
        <v>15</v>
      </c>
      <c r="F136" s="4" t="s">
        <v>19</v>
      </c>
      <c r="G136" s="95"/>
      <c r="H136" s="95"/>
      <c r="I136" s="95"/>
      <c r="J136" s="98"/>
      <c r="K136" s="98"/>
    </row>
    <row r="137" spans="1:11" ht="36.75" hidden="1" customHeight="1" x14ac:dyDescent="0.25">
      <c r="A137" s="105"/>
      <c r="B137" s="163"/>
      <c r="C137" s="105"/>
      <c r="D137" s="48" t="s">
        <v>634</v>
      </c>
      <c r="E137" s="25" t="s">
        <v>15</v>
      </c>
      <c r="F137" s="4" t="s">
        <v>19</v>
      </c>
      <c r="G137" s="95"/>
      <c r="H137" s="95"/>
      <c r="I137" s="95"/>
      <c r="J137" s="98"/>
      <c r="K137" s="98"/>
    </row>
    <row r="138" spans="1:11" ht="36.75" hidden="1" customHeight="1" x14ac:dyDescent="0.25">
      <c r="A138" s="105"/>
      <c r="B138" s="163"/>
      <c r="C138" s="105"/>
      <c r="D138" s="48" t="s">
        <v>635</v>
      </c>
      <c r="E138" s="4" t="s">
        <v>14</v>
      </c>
      <c r="F138" s="4" t="s">
        <v>19</v>
      </c>
      <c r="G138" s="95"/>
      <c r="H138" s="95"/>
      <c r="I138" s="95"/>
      <c r="J138" s="98"/>
      <c r="K138" s="98"/>
    </row>
    <row r="139" spans="1:11" ht="36.75" hidden="1" customHeight="1" x14ac:dyDescent="0.25">
      <c r="A139" s="105"/>
      <c r="B139" s="163"/>
      <c r="C139" s="105"/>
      <c r="D139" s="48" t="s">
        <v>636</v>
      </c>
      <c r="E139" s="4" t="s">
        <v>14</v>
      </c>
      <c r="F139" s="4" t="s">
        <v>19</v>
      </c>
      <c r="G139" s="95"/>
      <c r="H139" s="95"/>
      <c r="I139" s="95"/>
      <c r="J139" s="98"/>
      <c r="K139" s="98"/>
    </row>
    <row r="140" spans="1:11" ht="36.75" hidden="1" customHeight="1" x14ac:dyDescent="0.25">
      <c r="A140" s="105"/>
      <c r="B140" s="163"/>
      <c r="C140" s="105"/>
      <c r="D140" s="48" t="s">
        <v>637</v>
      </c>
      <c r="E140" s="4" t="s">
        <v>14</v>
      </c>
      <c r="F140" s="4" t="s">
        <v>19</v>
      </c>
      <c r="G140" s="95"/>
      <c r="H140" s="95"/>
      <c r="I140" s="95"/>
      <c r="J140" s="98"/>
      <c r="K140" s="98"/>
    </row>
    <row r="141" spans="1:11" ht="36.75" hidden="1" customHeight="1" x14ac:dyDescent="0.25">
      <c r="A141" s="106"/>
      <c r="B141" s="162"/>
      <c r="C141" s="106"/>
      <c r="D141" s="48" t="s">
        <v>637</v>
      </c>
      <c r="E141" s="4" t="s">
        <v>14</v>
      </c>
      <c r="F141" s="4" t="s">
        <v>19</v>
      </c>
      <c r="G141" s="96"/>
      <c r="H141" s="96"/>
      <c r="I141" s="96"/>
      <c r="J141" s="99"/>
      <c r="K141" s="99"/>
    </row>
    <row r="142" spans="1:11" ht="138.75" hidden="1" customHeight="1" x14ac:dyDescent="0.25">
      <c r="A142" s="101" t="s">
        <v>578</v>
      </c>
      <c r="B142" s="141" t="s">
        <v>579</v>
      </c>
      <c r="C142" s="101" t="s">
        <v>638</v>
      </c>
      <c r="D142" s="7" t="s">
        <v>580</v>
      </c>
      <c r="E142" s="6" t="s">
        <v>15</v>
      </c>
      <c r="F142" s="6" t="s">
        <v>18</v>
      </c>
      <c r="G142" s="103">
        <v>43061</v>
      </c>
      <c r="H142" s="103">
        <v>43101</v>
      </c>
      <c r="I142" s="103">
        <v>44255</v>
      </c>
      <c r="J142" s="142">
        <v>466396.22</v>
      </c>
      <c r="K142" s="142">
        <v>396436</v>
      </c>
    </row>
    <row r="143" spans="1:11" ht="138.75" hidden="1" customHeight="1" x14ac:dyDescent="0.25">
      <c r="A143" s="101"/>
      <c r="B143" s="141"/>
      <c r="C143" s="101"/>
      <c r="D143" s="7" t="s">
        <v>639</v>
      </c>
      <c r="E143" s="6" t="s">
        <v>14</v>
      </c>
      <c r="F143" s="6" t="s">
        <v>19</v>
      </c>
      <c r="G143" s="103"/>
      <c r="H143" s="103"/>
      <c r="I143" s="103"/>
      <c r="J143" s="142"/>
      <c r="K143" s="142"/>
    </row>
    <row r="144" spans="1:11" ht="24.75" hidden="1" customHeight="1" x14ac:dyDescent="0.25">
      <c r="A144" s="104" t="s">
        <v>581</v>
      </c>
      <c r="B144" s="161" t="s">
        <v>582</v>
      </c>
      <c r="C144" s="104" t="s">
        <v>640</v>
      </c>
      <c r="D144" s="48" t="s">
        <v>583</v>
      </c>
      <c r="E144" s="25" t="s">
        <v>14</v>
      </c>
      <c r="F144" s="25" t="s">
        <v>18</v>
      </c>
      <c r="G144" s="94">
        <v>43061</v>
      </c>
      <c r="H144" s="94">
        <v>43132</v>
      </c>
      <c r="I144" s="94">
        <v>44227</v>
      </c>
      <c r="J144" s="97">
        <v>515735</v>
      </c>
      <c r="K144" s="97">
        <v>438374.75</v>
      </c>
    </row>
    <row r="145" spans="1:11" ht="24.75" hidden="1" customHeight="1" x14ac:dyDescent="0.25">
      <c r="A145" s="105"/>
      <c r="B145" s="163"/>
      <c r="C145" s="105"/>
      <c r="D145" s="48" t="s">
        <v>641</v>
      </c>
      <c r="E145" s="4" t="s">
        <v>14</v>
      </c>
      <c r="F145" s="25" t="s">
        <v>19</v>
      </c>
      <c r="G145" s="95"/>
      <c r="H145" s="95"/>
      <c r="I145" s="95"/>
      <c r="J145" s="98"/>
      <c r="K145" s="98"/>
    </row>
    <row r="146" spans="1:11" ht="24.75" hidden="1" customHeight="1" x14ac:dyDescent="0.25">
      <c r="A146" s="105"/>
      <c r="B146" s="163"/>
      <c r="C146" s="105"/>
      <c r="D146" s="48" t="s">
        <v>642</v>
      </c>
      <c r="E146" s="4" t="s">
        <v>14</v>
      </c>
      <c r="F146" s="25" t="s">
        <v>19</v>
      </c>
      <c r="G146" s="95"/>
      <c r="H146" s="95"/>
      <c r="I146" s="95"/>
      <c r="J146" s="98"/>
      <c r="K146" s="98"/>
    </row>
    <row r="147" spans="1:11" ht="24.75" hidden="1" customHeight="1" x14ac:dyDescent="0.25">
      <c r="A147" s="105"/>
      <c r="B147" s="163"/>
      <c r="C147" s="105"/>
      <c r="D147" s="48" t="s">
        <v>643</v>
      </c>
      <c r="E147" s="25" t="s">
        <v>15</v>
      </c>
      <c r="F147" s="25" t="s">
        <v>19</v>
      </c>
      <c r="G147" s="95"/>
      <c r="H147" s="95"/>
      <c r="I147" s="95"/>
      <c r="J147" s="98"/>
      <c r="K147" s="98"/>
    </row>
    <row r="148" spans="1:11" ht="24.75" hidden="1" customHeight="1" x14ac:dyDescent="0.25">
      <c r="A148" s="105"/>
      <c r="B148" s="163"/>
      <c r="C148" s="105"/>
      <c r="D148" s="48" t="s">
        <v>644</v>
      </c>
      <c r="E148" s="25" t="s">
        <v>15</v>
      </c>
      <c r="F148" s="25" t="s">
        <v>19</v>
      </c>
      <c r="G148" s="95"/>
      <c r="H148" s="95"/>
      <c r="I148" s="95"/>
      <c r="J148" s="98"/>
      <c r="K148" s="98"/>
    </row>
    <row r="149" spans="1:11" ht="24.75" hidden="1" customHeight="1" x14ac:dyDescent="0.25">
      <c r="A149" s="105"/>
      <c r="B149" s="163"/>
      <c r="C149" s="105"/>
      <c r="D149" s="48" t="s">
        <v>645</v>
      </c>
      <c r="E149" s="25" t="s">
        <v>15</v>
      </c>
      <c r="F149" s="25" t="s">
        <v>19</v>
      </c>
      <c r="G149" s="95"/>
      <c r="H149" s="95"/>
      <c r="I149" s="95"/>
      <c r="J149" s="98"/>
      <c r="K149" s="98"/>
    </row>
    <row r="150" spans="1:11" ht="24.75" hidden="1" customHeight="1" x14ac:dyDescent="0.25">
      <c r="A150" s="106"/>
      <c r="B150" s="162"/>
      <c r="C150" s="106"/>
      <c r="D150" s="48" t="s">
        <v>645</v>
      </c>
      <c r="E150" s="25" t="s">
        <v>15</v>
      </c>
      <c r="F150" s="25" t="s">
        <v>19</v>
      </c>
      <c r="G150" s="96"/>
      <c r="H150" s="96"/>
      <c r="I150" s="96"/>
      <c r="J150" s="99"/>
      <c r="K150" s="99"/>
    </row>
    <row r="151" spans="1:11" ht="152.25" hidden="1" customHeight="1" x14ac:dyDescent="0.25">
      <c r="A151" s="36" t="s">
        <v>584</v>
      </c>
      <c r="B151" s="38" t="s">
        <v>586</v>
      </c>
      <c r="C151" s="36" t="s">
        <v>646</v>
      </c>
      <c r="D151" s="47" t="s">
        <v>587</v>
      </c>
      <c r="E151" s="22" t="s">
        <v>15</v>
      </c>
      <c r="F151" s="22" t="s">
        <v>18</v>
      </c>
      <c r="G151" s="37">
        <v>43061</v>
      </c>
      <c r="H151" s="37">
        <v>43101</v>
      </c>
      <c r="I151" s="37">
        <v>44196</v>
      </c>
      <c r="J151" s="35">
        <v>333235.93</v>
      </c>
      <c r="K151" s="35">
        <v>280700.53999999998</v>
      </c>
    </row>
    <row r="152" spans="1:11" ht="54.75" hidden="1" customHeight="1" x14ac:dyDescent="0.25">
      <c r="A152" s="104" t="s">
        <v>588</v>
      </c>
      <c r="B152" s="161" t="s">
        <v>589</v>
      </c>
      <c r="C152" s="104" t="s">
        <v>647</v>
      </c>
      <c r="D152" s="48" t="s">
        <v>590</v>
      </c>
      <c r="E152" s="25" t="s">
        <v>15</v>
      </c>
      <c r="F152" s="25" t="s">
        <v>18</v>
      </c>
      <c r="G152" s="94">
        <v>43061</v>
      </c>
      <c r="H152" s="94">
        <v>43070</v>
      </c>
      <c r="I152" s="94">
        <v>43799</v>
      </c>
      <c r="J152" s="97"/>
      <c r="K152" s="97">
        <v>194321.43</v>
      </c>
    </row>
    <row r="153" spans="1:11" ht="54.75" hidden="1" customHeight="1" x14ac:dyDescent="0.25">
      <c r="A153" s="105"/>
      <c r="B153" s="163"/>
      <c r="C153" s="105"/>
      <c r="D153" s="48" t="s">
        <v>648</v>
      </c>
      <c r="E153" s="25" t="s">
        <v>15</v>
      </c>
      <c r="F153" s="25" t="s">
        <v>19</v>
      </c>
      <c r="G153" s="95"/>
      <c r="H153" s="95"/>
      <c r="I153" s="95"/>
      <c r="J153" s="98"/>
      <c r="K153" s="98"/>
    </row>
    <row r="154" spans="1:11" ht="54.75" hidden="1" customHeight="1" x14ac:dyDescent="0.25">
      <c r="A154" s="105"/>
      <c r="B154" s="163"/>
      <c r="C154" s="105"/>
      <c r="D154" s="48" t="s">
        <v>526</v>
      </c>
      <c r="E154" s="4" t="s">
        <v>14</v>
      </c>
      <c r="F154" s="25" t="s">
        <v>19</v>
      </c>
      <c r="G154" s="95"/>
      <c r="H154" s="95"/>
      <c r="I154" s="95"/>
      <c r="J154" s="98"/>
      <c r="K154" s="98"/>
    </row>
    <row r="155" spans="1:11" ht="54.75" hidden="1" customHeight="1" x14ac:dyDescent="0.25">
      <c r="A155" s="106"/>
      <c r="B155" s="162"/>
      <c r="C155" s="106"/>
      <c r="D155" s="48" t="s">
        <v>130</v>
      </c>
      <c r="E155" s="4" t="s">
        <v>14</v>
      </c>
      <c r="F155" s="25" t="s">
        <v>19</v>
      </c>
      <c r="G155" s="96"/>
      <c r="H155" s="96"/>
      <c r="I155" s="96"/>
      <c r="J155" s="99"/>
      <c r="K155" s="99"/>
    </row>
    <row r="156" spans="1:11" ht="86.25" hidden="1" customHeight="1" x14ac:dyDescent="0.25">
      <c r="A156" s="119" t="s">
        <v>591</v>
      </c>
      <c r="B156" s="148" t="s">
        <v>592</v>
      </c>
      <c r="C156" s="119" t="s">
        <v>652</v>
      </c>
      <c r="D156" s="47" t="s">
        <v>593</v>
      </c>
      <c r="E156" s="6" t="s">
        <v>14</v>
      </c>
      <c r="F156" s="6" t="s">
        <v>18</v>
      </c>
      <c r="G156" s="110">
        <v>43061</v>
      </c>
      <c r="H156" s="110">
        <v>43160</v>
      </c>
      <c r="I156" s="110">
        <v>44255</v>
      </c>
      <c r="J156" s="113"/>
      <c r="K156" s="113">
        <v>320663.7</v>
      </c>
    </row>
    <row r="157" spans="1:11" ht="86.25" hidden="1" customHeight="1" x14ac:dyDescent="0.25">
      <c r="A157" s="120"/>
      <c r="B157" s="160"/>
      <c r="C157" s="120"/>
      <c r="D157" s="47" t="s">
        <v>649</v>
      </c>
      <c r="E157" s="6" t="s">
        <v>14</v>
      </c>
      <c r="F157" s="6" t="s">
        <v>19</v>
      </c>
      <c r="G157" s="111"/>
      <c r="H157" s="111"/>
      <c r="I157" s="111"/>
      <c r="J157" s="114"/>
      <c r="K157" s="114"/>
    </row>
    <row r="158" spans="1:11" ht="86.25" hidden="1" customHeight="1" x14ac:dyDescent="0.25">
      <c r="A158" s="120"/>
      <c r="B158" s="160"/>
      <c r="C158" s="120"/>
      <c r="D158" s="47" t="s">
        <v>650</v>
      </c>
      <c r="E158" s="6" t="s">
        <v>15</v>
      </c>
      <c r="F158" s="6" t="s">
        <v>19</v>
      </c>
      <c r="G158" s="111"/>
      <c r="H158" s="111"/>
      <c r="I158" s="111"/>
      <c r="J158" s="114"/>
      <c r="K158" s="114"/>
    </row>
    <row r="159" spans="1:11" ht="86.25" hidden="1" customHeight="1" x14ac:dyDescent="0.25">
      <c r="A159" s="123"/>
      <c r="B159" s="149"/>
      <c r="C159" s="123"/>
      <c r="D159" s="47" t="s">
        <v>651</v>
      </c>
      <c r="E159" s="6" t="s">
        <v>15</v>
      </c>
      <c r="F159" s="6" t="s">
        <v>19</v>
      </c>
      <c r="G159" s="112"/>
      <c r="H159" s="112"/>
      <c r="I159" s="112"/>
      <c r="J159" s="115"/>
      <c r="K159" s="115"/>
    </row>
    <row r="160" spans="1:11" ht="34.5" hidden="1" customHeight="1" x14ac:dyDescent="0.25">
      <c r="A160" s="104" t="s">
        <v>600</v>
      </c>
      <c r="B160" s="161" t="s">
        <v>601</v>
      </c>
      <c r="C160" s="104" t="s">
        <v>655</v>
      </c>
      <c r="D160" s="48" t="s">
        <v>203</v>
      </c>
      <c r="E160" s="4" t="s">
        <v>14</v>
      </c>
      <c r="F160" s="4" t="s">
        <v>18</v>
      </c>
      <c r="G160" s="94">
        <v>43061</v>
      </c>
      <c r="H160" s="94">
        <v>43160</v>
      </c>
      <c r="I160" s="94">
        <v>43708</v>
      </c>
      <c r="J160" s="97">
        <v>117611.12</v>
      </c>
      <c r="K160" s="97">
        <v>99969.45</v>
      </c>
    </row>
    <row r="161" spans="1:11" ht="34.5" hidden="1" customHeight="1" x14ac:dyDescent="0.25">
      <c r="A161" s="105"/>
      <c r="B161" s="163"/>
      <c r="C161" s="105"/>
      <c r="D161" s="52" t="s">
        <v>653</v>
      </c>
      <c r="E161" s="4" t="s">
        <v>15</v>
      </c>
      <c r="F161" s="4" t="s">
        <v>19</v>
      </c>
      <c r="G161" s="95"/>
      <c r="H161" s="95"/>
      <c r="I161" s="95"/>
      <c r="J161" s="98"/>
      <c r="K161" s="98"/>
    </row>
    <row r="162" spans="1:11" ht="34.5" hidden="1" customHeight="1" x14ac:dyDescent="0.25">
      <c r="A162" s="105"/>
      <c r="B162" s="163"/>
      <c r="C162" s="105"/>
      <c r="D162" s="52" t="s">
        <v>295</v>
      </c>
      <c r="E162" s="4" t="s">
        <v>14</v>
      </c>
      <c r="F162" s="4" t="s">
        <v>19</v>
      </c>
      <c r="G162" s="95"/>
      <c r="H162" s="95"/>
      <c r="I162" s="95"/>
      <c r="J162" s="98"/>
      <c r="K162" s="98"/>
    </row>
    <row r="163" spans="1:11" ht="34.5" hidden="1" customHeight="1" x14ac:dyDescent="0.25">
      <c r="A163" s="106"/>
      <c r="B163" s="162"/>
      <c r="C163" s="106"/>
      <c r="D163" s="52" t="s">
        <v>654</v>
      </c>
      <c r="E163" s="4" t="s">
        <v>15</v>
      </c>
      <c r="F163" s="4" t="s">
        <v>19</v>
      </c>
      <c r="G163" s="96"/>
      <c r="H163" s="96"/>
      <c r="I163" s="96"/>
      <c r="J163" s="99"/>
      <c r="K163" s="99"/>
    </row>
    <row r="164" spans="1:11" ht="64.5" hidden="1" customHeight="1" x14ac:dyDescent="0.25">
      <c r="A164" s="119" t="s">
        <v>594</v>
      </c>
      <c r="B164" s="148" t="s">
        <v>595</v>
      </c>
      <c r="C164" s="119" t="s">
        <v>656</v>
      </c>
      <c r="D164" s="47" t="s">
        <v>599</v>
      </c>
      <c r="E164" s="6" t="s">
        <v>14</v>
      </c>
      <c r="F164" s="6" t="s">
        <v>18</v>
      </c>
      <c r="G164" s="110">
        <v>43061</v>
      </c>
      <c r="H164" s="110">
        <v>43160</v>
      </c>
      <c r="I164" s="110">
        <v>43708</v>
      </c>
      <c r="J164" s="113"/>
      <c r="K164" s="113">
        <v>84305.3</v>
      </c>
    </row>
    <row r="165" spans="1:11" ht="64.5" hidden="1" customHeight="1" x14ac:dyDescent="0.25">
      <c r="A165" s="123"/>
      <c r="B165" s="149"/>
      <c r="C165" s="123"/>
      <c r="D165" s="47" t="s">
        <v>268</v>
      </c>
      <c r="E165" s="6" t="s">
        <v>15</v>
      </c>
      <c r="F165" s="6" t="s">
        <v>19</v>
      </c>
      <c r="G165" s="112"/>
      <c r="H165" s="112"/>
      <c r="I165" s="112"/>
      <c r="J165" s="115"/>
      <c r="K165" s="115"/>
    </row>
    <row r="166" spans="1:11" ht="27.75" hidden="1" customHeight="1" x14ac:dyDescent="0.25">
      <c r="A166" s="104" t="s">
        <v>596</v>
      </c>
      <c r="B166" s="161" t="s">
        <v>597</v>
      </c>
      <c r="C166" s="104" t="s">
        <v>657</v>
      </c>
      <c r="D166" s="48" t="s">
        <v>598</v>
      </c>
      <c r="E166" s="4" t="s">
        <v>14</v>
      </c>
      <c r="F166" s="4" t="s">
        <v>18</v>
      </c>
      <c r="G166" s="94">
        <v>43061</v>
      </c>
      <c r="H166" s="94">
        <v>43101</v>
      </c>
      <c r="I166" s="94">
        <v>43830</v>
      </c>
      <c r="J166" s="97">
        <v>233110.64</v>
      </c>
      <c r="K166" s="97">
        <v>198144.04</v>
      </c>
    </row>
    <row r="167" spans="1:11" ht="27.75" hidden="1" customHeight="1" x14ac:dyDescent="0.25">
      <c r="A167" s="106"/>
      <c r="B167" s="162"/>
      <c r="C167" s="106"/>
      <c r="D167" s="48" t="s">
        <v>658</v>
      </c>
      <c r="E167" s="4" t="s">
        <v>15</v>
      </c>
      <c r="F167" s="4" t="s">
        <v>19</v>
      </c>
      <c r="G167" s="96"/>
      <c r="H167" s="96"/>
      <c r="I167" s="96"/>
      <c r="J167" s="99"/>
      <c r="K167" s="99"/>
    </row>
    <row r="168" spans="1:11" ht="64.5" hidden="1" customHeight="1" x14ac:dyDescent="0.25">
      <c r="A168" s="36"/>
      <c r="B168" s="38" t="s">
        <v>505</v>
      </c>
      <c r="C168" s="36" t="s">
        <v>506</v>
      </c>
      <c r="D168" s="47"/>
      <c r="E168" s="22"/>
      <c r="F168" s="22"/>
      <c r="G168" s="37"/>
      <c r="H168" s="37"/>
      <c r="I168" s="37"/>
      <c r="J168" s="35"/>
      <c r="K168" s="35">
        <v>29892792.090000004</v>
      </c>
    </row>
    <row r="169" spans="1:11" ht="6.75" customHeight="1" x14ac:dyDescent="0.25">
      <c r="A169" s="18"/>
      <c r="B169" s="19"/>
      <c r="C169" s="19"/>
      <c r="D169" s="19"/>
      <c r="E169" s="19"/>
      <c r="F169" s="19"/>
      <c r="G169" s="19"/>
      <c r="H169" s="12"/>
      <c r="I169" s="19"/>
      <c r="J169" s="19"/>
      <c r="K169" s="19"/>
    </row>
    <row r="170" spans="1:11" ht="15.75" thickBot="1" x14ac:dyDescent="0.3">
      <c r="A170" s="13" t="s">
        <v>135</v>
      </c>
      <c r="B170" s="14"/>
      <c r="C170" s="15"/>
      <c r="D170" s="15"/>
      <c r="E170" s="15"/>
      <c r="F170" s="15"/>
      <c r="G170" s="15"/>
      <c r="H170" s="15"/>
      <c r="I170" s="15"/>
      <c r="J170" s="16">
        <f>SUM(J7:J169)</f>
        <v>16015833.609999999</v>
      </c>
      <c r="K170" s="17">
        <f>SUM(K7:K169)</f>
        <v>45127643.07</v>
      </c>
    </row>
    <row r="171" spans="1:11" x14ac:dyDescent="0.25">
      <c r="A171" s="41" t="s">
        <v>585</v>
      </c>
      <c r="B171" s="41"/>
      <c r="C171" s="41"/>
      <c r="D171" s="41"/>
      <c r="E171" s="41"/>
      <c r="F171" s="41"/>
      <c r="G171" s="41"/>
      <c r="H171" s="41"/>
      <c r="I171" s="41"/>
      <c r="J171" s="42"/>
      <c r="K171" s="42">
        <v>9335691</v>
      </c>
    </row>
    <row r="172" spans="1:11" x14ac:dyDescent="0.25">
      <c r="A172" s="41" t="s">
        <v>504</v>
      </c>
      <c r="B172" s="41"/>
      <c r="C172" s="41"/>
      <c r="D172" s="41"/>
      <c r="E172" s="41"/>
      <c r="F172" s="41"/>
      <c r="G172" s="41"/>
      <c r="H172" s="41"/>
      <c r="I172" s="41"/>
      <c r="J172" s="42"/>
      <c r="K172" s="42">
        <v>54519432</v>
      </c>
    </row>
    <row r="173" spans="1:11" x14ac:dyDescent="0.25">
      <c r="J173" s="2"/>
      <c r="K173" s="2"/>
    </row>
    <row r="175" spans="1:11" x14ac:dyDescent="0.25">
      <c r="B175" s="1"/>
    </row>
  </sheetData>
  <autoFilter ref="A3:K168" xr:uid="{00000000-0009-0000-0000-000003000000}">
    <filterColumn colId="1">
      <filters>
        <filter val="Propagace spolupráce v Euroregionu Glacensis"/>
      </filters>
    </filterColumn>
  </autoFilter>
  <customSheetViews>
    <customSheetView guid="{AC46053C-2476-4699-917D-0509D5A1E442}" scale="80" showAutoFilter="1">
      <pane xSplit="3" ySplit="6" topLeftCell="D7" activePane="bottomRight" state="frozen"/>
      <selection pane="bottomRight" activeCell="M10" sqref="M10"/>
      <pageMargins left="0.7" right="0.7" top="0.78740157499999996" bottom="0.78740157499999996" header="0.3" footer="0.3"/>
      <pageSetup paperSize="9" orientation="portrait" r:id="rId1"/>
      <autoFilter ref="A3:K168" xr:uid="{00000000-0000-0000-0000-000000000000}"/>
    </customSheetView>
    <customSheetView guid="{4F403F51-0051-4254-A7D9-5F56F8863290}"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2"/>
      <autoFilter ref="A3:K168" xr:uid="{00000000-0000-0000-0000-000000000000}"/>
    </customSheetView>
  </customSheetViews>
  <mergeCells count="407">
    <mergeCell ref="G166:G167"/>
    <mergeCell ref="H166:H167"/>
    <mergeCell ref="I166:I167"/>
    <mergeCell ref="J166:J167"/>
    <mergeCell ref="K166:K167"/>
    <mergeCell ref="C166:C167"/>
    <mergeCell ref="B166:B167"/>
    <mergeCell ref="A166:A167"/>
    <mergeCell ref="A160:A163"/>
    <mergeCell ref="G160:G163"/>
    <mergeCell ref="H160:H163"/>
    <mergeCell ref="J160:J163"/>
    <mergeCell ref="K160:K163"/>
    <mergeCell ref="I160:I163"/>
    <mergeCell ref="B160:B163"/>
    <mergeCell ref="C160:C163"/>
    <mergeCell ref="C164:C165"/>
    <mergeCell ref="B164:B165"/>
    <mergeCell ref="A164:A165"/>
    <mergeCell ref="G164:G165"/>
    <mergeCell ref="H164:H165"/>
    <mergeCell ref="I164:I165"/>
    <mergeCell ref="K164:K165"/>
    <mergeCell ref="J164:J165"/>
    <mergeCell ref="C152:C155"/>
    <mergeCell ref="B152:B155"/>
    <mergeCell ref="A152:A155"/>
    <mergeCell ref="G152:G155"/>
    <mergeCell ref="H152:H155"/>
    <mergeCell ref="I152:I155"/>
    <mergeCell ref="K152:K155"/>
    <mergeCell ref="J152:J155"/>
    <mergeCell ref="C156:C159"/>
    <mergeCell ref="G156:G159"/>
    <mergeCell ref="H156:H159"/>
    <mergeCell ref="I156:I159"/>
    <mergeCell ref="K156:K159"/>
    <mergeCell ref="J156:J159"/>
    <mergeCell ref="B156:B159"/>
    <mergeCell ref="A156:A159"/>
    <mergeCell ref="K142:K143"/>
    <mergeCell ref="J142:J143"/>
    <mergeCell ref="C144:C150"/>
    <mergeCell ref="B144:B150"/>
    <mergeCell ref="A144:A150"/>
    <mergeCell ref="K144:K150"/>
    <mergeCell ref="J144:J150"/>
    <mergeCell ref="I144:I150"/>
    <mergeCell ref="H144:H150"/>
    <mergeCell ref="G144:G150"/>
    <mergeCell ref="A142:A143"/>
    <mergeCell ref="B142:B143"/>
    <mergeCell ref="C142:C143"/>
    <mergeCell ref="G142:G143"/>
    <mergeCell ref="H142:H143"/>
    <mergeCell ref="I142:I143"/>
    <mergeCell ref="A132:A133"/>
    <mergeCell ref="B132:B133"/>
    <mergeCell ref="G132:G133"/>
    <mergeCell ref="H132:H133"/>
    <mergeCell ref="I132:I133"/>
    <mergeCell ref="K132:K133"/>
    <mergeCell ref="C132:C133"/>
    <mergeCell ref="J132:J133"/>
    <mergeCell ref="B134:B141"/>
    <mergeCell ref="A134:A141"/>
    <mergeCell ref="C134:C141"/>
    <mergeCell ref="G134:G141"/>
    <mergeCell ref="H134:H141"/>
    <mergeCell ref="K134:K141"/>
    <mergeCell ref="I134:I141"/>
    <mergeCell ref="J134:J141"/>
    <mergeCell ref="B127:B129"/>
    <mergeCell ref="A127:A129"/>
    <mergeCell ref="C127:C129"/>
    <mergeCell ref="G127:G129"/>
    <mergeCell ref="H127:H129"/>
    <mergeCell ref="I127:I129"/>
    <mergeCell ref="K127:K129"/>
    <mergeCell ref="J127:J129"/>
    <mergeCell ref="G130:G131"/>
    <mergeCell ref="K130:K131"/>
    <mergeCell ref="I130:I131"/>
    <mergeCell ref="H130:H131"/>
    <mergeCell ref="C130:C131"/>
    <mergeCell ref="B130:B131"/>
    <mergeCell ref="A130:A131"/>
    <mergeCell ref="J130:J131"/>
    <mergeCell ref="B112:B118"/>
    <mergeCell ref="A112:A118"/>
    <mergeCell ref="C112:C118"/>
    <mergeCell ref="K112:K118"/>
    <mergeCell ref="I112:I118"/>
    <mergeCell ref="H112:H118"/>
    <mergeCell ref="G112:G118"/>
    <mergeCell ref="J112:J118"/>
    <mergeCell ref="A119:A126"/>
    <mergeCell ref="B119:B126"/>
    <mergeCell ref="C119:C126"/>
    <mergeCell ref="K119:K126"/>
    <mergeCell ref="G119:G126"/>
    <mergeCell ref="H119:H126"/>
    <mergeCell ref="I119:I126"/>
    <mergeCell ref="J119:J126"/>
    <mergeCell ref="K92:K93"/>
    <mergeCell ref="J88:J91"/>
    <mergeCell ref="K88:K91"/>
    <mergeCell ref="A92:A93"/>
    <mergeCell ref="B92:B93"/>
    <mergeCell ref="C92:C93"/>
    <mergeCell ref="G92:G93"/>
    <mergeCell ref="H92:H93"/>
    <mergeCell ref="I92:I93"/>
    <mergeCell ref="J92:J93"/>
    <mergeCell ref="I85:I87"/>
    <mergeCell ref="J85:J87"/>
    <mergeCell ref="K85:K87"/>
    <mergeCell ref="A88:A91"/>
    <mergeCell ref="B88:B91"/>
    <mergeCell ref="C88:C91"/>
    <mergeCell ref="G88:G91"/>
    <mergeCell ref="H88:H91"/>
    <mergeCell ref="I88:I91"/>
    <mergeCell ref="A85:A87"/>
    <mergeCell ref="B85:B87"/>
    <mergeCell ref="C85:C87"/>
    <mergeCell ref="G85:G87"/>
    <mergeCell ref="H85:H87"/>
    <mergeCell ref="A80:A82"/>
    <mergeCell ref="B80:B82"/>
    <mergeCell ref="C80:C82"/>
    <mergeCell ref="G80:G82"/>
    <mergeCell ref="H80:H82"/>
    <mergeCell ref="I80:I82"/>
    <mergeCell ref="J80:J82"/>
    <mergeCell ref="K80:K82"/>
    <mergeCell ref="A83:A84"/>
    <mergeCell ref="B83:B84"/>
    <mergeCell ref="C83:C84"/>
    <mergeCell ref="G83:G84"/>
    <mergeCell ref="H83:H84"/>
    <mergeCell ref="I83:I84"/>
    <mergeCell ref="J83:J84"/>
    <mergeCell ref="K83:K84"/>
    <mergeCell ref="I76:I77"/>
    <mergeCell ref="J76:J77"/>
    <mergeCell ref="K76:K77"/>
    <mergeCell ref="A78:A79"/>
    <mergeCell ref="B78:B79"/>
    <mergeCell ref="C78:C79"/>
    <mergeCell ref="G78:G79"/>
    <mergeCell ref="H78:H79"/>
    <mergeCell ref="I78:I79"/>
    <mergeCell ref="A76:A77"/>
    <mergeCell ref="B76:B77"/>
    <mergeCell ref="C76:C77"/>
    <mergeCell ref="G76:G77"/>
    <mergeCell ref="H76:H77"/>
    <mergeCell ref="J78:J79"/>
    <mergeCell ref="K78:K79"/>
    <mergeCell ref="A72:A73"/>
    <mergeCell ref="B72:B73"/>
    <mergeCell ref="C72:C73"/>
    <mergeCell ref="G72:G73"/>
    <mergeCell ref="H72:H73"/>
    <mergeCell ref="I72:I73"/>
    <mergeCell ref="J72:J73"/>
    <mergeCell ref="K72:K73"/>
    <mergeCell ref="A74:A75"/>
    <mergeCell ref="B74:B75"/>
    <mergeCell ref="C74:C75"/>
    <mergeCell ref="G74:G75"/>
    <mergeCell ref="H74:H75"/>
    <mergeCell ref="I74:I75"/>
    <mergeCell ref="J74:J75"/>
    <mergeCell ref="K74:K75"/>
    <mergeCell ref="I68:I69"/>
    <mergeCell ref="J68:J69"/>
    <mergeCell ref="K68:K69"/>
    <mergeCell ref="A70:A71"/>
    <mergeCell ref="B70:B71"/>
    <mergeCell ref="C70:C71"/>
    <mergeCell ref="G70:G71"/>
    <mergeCell ref="H70:H71"/>
    <mergeCell ref="I70:I71"/>
    <mergeCell ref="A68:A69"/>
    <mergeCell ref="B68:B69"/>
    <mergeCell ref="C68:C69"/>
    <mergeCell ref="G68:G69"/>
    <mergeCell ref="H68:H69"/>
    <mergeCell ref="J70:J71"/>
    <mergeCell ref="K70:K71"/>
    <mergeCell ref="A64:A65"/>
    <mergeCell ref="B64:B65"/>
    <mergeCell ref="C64:C65"/>
    <mergeCell ref="G64:G65"/>
    <mergeCell ref="H64:H65"/>
    <mergeCell ref="I64:I65"/>
    <mergeCell ref="J64:J65"/>
    <mergeCell ref="K64:K65"/>
    <mergeCell ref="A66:A67"/>
    <mergeCell ref="B66:B67"/>
    <mergeCell ref="C66:C67"/>
    <mergeCell ref="G66:G67"/>
    <mergeCell ref="H66:H67"/>
    <mergeCell ref="I66:I67"/>
    <mergeCell ref="J66:J67"/>
    <mergeCell ref="K66:K67"/>
    <mergeCell ref="I59:I61"/>
    <mergeCell ref="J59:J61"/>
    <mergeCell ref="K59:K61"/>
    <mergeCell ref="A62:A63"/>
    <mergeCell ref="B62:B63"/>
    <mergeCell ref="C62:C63"/>
    <mergeCell ref="G62:G63"/>
    <mergeCell ref="H62:H63"/>
    <mergeCell ref="I62:I63"/>
    <mergeCell ref="A59:A61"/>
    <mergeCell ref="B59:B61"/>
    <mergeCell ref="C59:C61"/>
    <mergeCell ref="G59:G61"/>
    <mergeCell ref="H59:H61"/>
    <mergeCell ref="J62:J63"/>
    <mergeCell ref="K62:K63"/>
    <mergeCell ref="A54:A55"/>
    <mergeCell ref="B54:B55"/>
    <mergeCell ref="C54:C55"/>
    <mergeCell ref="G54:G55"/>
    <mergeCell ref="H54:H55"/>
    <mergeCell ref="I54:I55"/>
    <mergeCell ref="J54:J55"/>
    <mergeCell ref="K54:K55"/>
    <mergeCell ref="A56:A58"/>
    <mergeCell ref="B56:B58"/>
    <mergeCell ref="C56:C58"/>
    <mergeCell ref="G56:G58"/>
    <mergeCell ref="H56:H58"/>
    <mergeCell ref="I56:I58"/>
    <mergeCell ref="J56:J58"/>
    <mergeCell ref="K56:K58"/>
    <mergeCell ref="I43:I44"/>
    <mergeCell ref="J43:J44"/>
    <mergeCell ref="K43:K44"/>
    <mergeCell ref="A45:A53"/>
    <mergeCell ref="B45:B53"/>
    <mergeCell ref="C45:C53"/>
    <mergeCell ref="G45:G53"/>
    <mergeCell ref="H45:H53"/>
    <mergeCell ref="I45:I53"/>
    <mergeCell ref="A43:A44"/>
    <mergeCell ref="B43:B44"/>
    <mergeCell ref="C43:C44"/>
    <mergeCell ref="G43:G44"/>
    <mergeCell ref="H43:H44"/>
    <mergeCell ref="J45:J53"/>
    <mergeCell ref="K45:K53"/>
    <mergeCell ref="A33:A36"/>
    <mergeCell ref="B33:B36"/>
    <mergeCell ref="C33:C36"/>
    <mergeCell ref="G33:G36"/>
    <mergeCell ref="H33:H36"/>
    <mergeCell ref="I33:I36"/>
    <mergeCell ref="J33:J36"/>
    <mergeCell ref="K33:K36"/>
    <mergeCell ref="A37:A42"/>
    <mergeCell ref="B37:B42"/>
    <mergeCell ref="C37:C42"/>
    <mergeCell ref="G37:G42"/>
    <mergeCell ref="H37:H42"/>
    <mergeCell ref="I37:I42"/>
    <mergeCell ref="J37:J42"/>
    <mergeCell ref="K37:K42"/>
    <mergeCell ref="I29:I30"/>
    <mergeCell ref="J29:J30"/>
    <mergeCell ref="K29:K30"/>
    <mergeCell ref="A31:A32"/>
    <mergeCell ref="B31:B32"/>
    <mergeCell ref="C31:C32"/>
    <mergeCell ref="G31:G32"/>
    <mergeCell ref="H31:H32"/>
    <mergeCell ref="I31:I32"/>
    <mergeCell ref="A29:A30"/>
    <mergeCell ref="B29:B30"/>
    <mergeCell ref="C29:C30"/>
    <mergeCell ref="G29:G30"/>
    <mergeCell ref="H29:H30"/>
    <mergeCell ref="J31:J32"/>
    <mergeCell ref="K31:K32"/>
    <mergeCell ref="A23:A26"/>
    <mergeCell ref="B23:B26"/>
    <mergeCell ref="C23:C26"/>
    <mergeCell ref="G23:G26"/>
    <mergeCell ref="H23:H26"/>
    <mergeCell ref="I23:I26"/>
    <mergeCell ref="J23:J26"/>
    <mergeCell ref="K23:K26"/>
    <mergeCell ref="A27:A28"/>
    <mergeCell ref="B27:B28"/>
    <mergeCell ref="C27:C28"/>
    <mergeCell ref="G27:G28"/>
    <mergeCell ref="H27:H28"/>
    <mergeCell ref="I27:I28"/>
    <mergeCell ref="J27:J28"/>
    <mergeCell ref="K27:K28"/>
    <mergeCell ref="I15:I16"/>
    <mergeCell ref="J15:J16"/>
    <mergeCell ref="K15:K16"/>
    <mergeCell ref="A17:A22"/>
    <mergeCell ref="B17:B22"/>
    <mergeCell ref="C17:C22"/>
    <mergeCell ref="G17:G22"/>
    <mergeCell ref="H17:H22"/>
    <mergeCell ref="I17:I22"/>
    <mergeCell ref="A15:A16"/>
    <mergeCell ref="B15:B16"/>
    <mergeCell ref="C15:C16"/>
    <mergeCell ref="G15:G16"/>
    <mergeCell ref="H15:H16"/>
    <mergeCell ref="J17:J22"/>
    <mergeCell ref="K17:K22"/>
    <mergeCell ref="E5:E6"/>
    <mergeCell ref="J7:J14"/>
    <mergeCell ref="K7:K14"/>
    <mergeCell ref="A7:A14"/>
    <mergeCell ref="B7:B14"/>
    <mergeCell ref="C7:C14"/>
    <mergeCell ref="G7:G14"/>
    <mergeCell ref="H7:H14"/>
    <mergeCell ref="I7:I14"/>
    <mergeCell ref="F5:F6"/>
    <mergeCell ref="G5:G6"/>
    <mergeCell ref="H5:H6"/>
    <mergeCell ref="I5:I6"/>
    <mergeCell ref="J5:J6"/>
    <mergeCell ref="K5:K6"/>
    <mergeCell ref="A1:K1"/>
    <mergeCell ref="A3:A4"/>
    <mergeCell ref="B3:B4"/>
    <mergeCell ref="C3:C4"/>
    <mergeCell ref="D3:D4"/>
    <mergeCell ref="E3:E4"/>
    <mergeCell ref="F3:F4"/>
    <mergeCell ref="G3:G4"/>
    <mergeCell ref="C94:C95"/>
    <mergeCell ref="B94:B95"/>
    <mergeCell ref="A94:A95"/>
    <mergeCell ref="G94:G95"/>
    <mergeCell ref="H94:H95"/>
    <mergeCell ref="I94:I95"/>
    <mergeCell ref="K94:K95"/>
    <mergeCell ref="J94:J95"/>
    <mergeCell ref="H3:H4"/>
    <mergeCell ref="I3:I4"/>
    <mergeCell ref="J3:J4"/>
    <mergeCell ref="K3:K4"/>
    <mergeCell ref="A5:A6"/>
    <mergeCell ref="B5:B6"/>
    <mergeCell ref="C5:C6"/>
    <mergeCell ref="D5:D6"/>
    <mergeCell ref="C96:C99"/>
    <mergeCell ref="B96:B99"/>
    <mergeCell ref="A96:A99"/>
    <mergeCell ref="G96:G99"/>
    <mergeCell ref="K96:K99"/>
    <mergeCell ref="J96:J99"/>
    <mergeCell ref="I96:I99"/>
    <mergeCell ref="H96:H99"/>
    <mergeCell ref="C100:C101"/>
    <mergeCell ref="B100:B101"/>
    <mergeCell ref="A100:A101"/>
    <mergeCell ref="K100:K101"/>
    <mergeCell ref="J100:J101"/>
    <mergeCell ref="I100:I101"/>
    <mergeCell ref="G100:G101"/>
    <mergeCell ref="H100:H101"/>
    <mergeCell ref="K102:K103"/>
    <mergeCell ref="B104:B107"/>
    <mergeCell ref="A104:A107"/>
    <mergeCell ref="C104:C107"/>
    <mergeCell ref="K104:K107"/>
    <mergeCell ref="G104:G107"/>
    <mergeCell ref="H104:H107"/>
    <mergeCell ref="I104:I107"/>
    <mergeCell ref="J104:J107"/>
    <mergeCell ref="C102:C103"/>
    <mergeCell ref="B102:B103"/>
    <mergeCell ref="A102:A103"/>
    <mergeCell ref="G102:G103"/>
    <mergeCell ref="H102:H103"/>
    <mergeCell ref="I102:I103"/>
    <mergeCell ref="J102:J103"/>
    <mergeCell ref="C108:C109"/>
    <mergeCell ref="B108:B109"/>
    <mergeCell ref="A108:A109"/>
    <mergeCell ref="G108:G109"/>
    <mergeCell ref="H108:H109"/>
    <mergeCell ref="I108:I109"/>
    <mergeCell ref="K108:K109"/>
    <mergeCell ref="J108:J109"/>
    <mergeCell ref="C110:C111"/>
    <mergeCell ref="A110:A111"/>
    <mergeCell ref="B110:B111"/>
    <mergeCell ref="G110:G111"/>
    <mergeCell ref="H110:H111"/>
    <mergeCell ref="J110:J111"/>
    <mergeCell ref="K110:K111"/>
    <mergeCell ref="I110:I111"/>
  </mergeCells>
  <pageMargins left="0.7" right="0.7" top="0.78740157499999996" bottom="0.78740157499999996"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91"/>
  <sheetViews>
    <sheetView zoomScale="80" zoomScaleNormal="80" workbookViewId="0">
      <pane xSplit="3" ySplit="6" topLeftCell="D7" activePane="bottomRight" state="frozen"/>
      <selection pane="topRight" activeCell="D1" sqref="D1"/>
      <selection pane="bottomLeft" activeCell="A7" sqref="A7"/>
      <selection pane="bottomRight" activeCell="A2" sqref="A2"/>
    </sheetView>
  </sheetViews>
  <sheetFormatPr defaultRowHeight="15" x14ac:dyDescent="0.25"/>
  <cols>
    <col min="1" max="1" width="16.85546875" style="1" customWidth="1"/>
    <col min="2" max="2" width="25.7109375" customWidth="1"/>
    <col min="3" max="3" width="94.85546875" customWidth="1"/>
    <col min="4" max="4" width="64.140625" customWidth="1"/>
    <col min="6" max="7" width="15.28515625" customWidth="1"/>
    <col min="8" max="8" width="14.42578125" customWidth="1"/>
    <col min="9" max="9" width="13.140625" customWidth="1"/>
    <col min="10" max="10" width="17.140625" customWidth="1"/>
    <col min="11" max="11" width="16.42578125" customWidth="1"/>
  </cols>
  <sheetData>
    <row r="1" spans="1:11" ht="23.25" x14ac:dyDescent="0.25">
      <c r="A1" s="87" t="s">
        <v>503</v>
      </c>
      <c r="B1" s="87"/>
      <c r="C1" s="87"/>
      <c r="D1" s="87"/>
      <c r="E1" s="87"/>
      <c r="F1" s="87"/>
      <c r="G1" s="87"/>
      <c r="H1" s="87"/>
      <c r="I1" s="87"/>
      <c r="J1" s="87"/>
      <c r="K1" s="87"/>
    </row>
    <row r="2" spans="1:11" ht="15" customHeight="1" x14ac:dyDescent="0.25">
      <c r="B2" s="8" t="s">
        <v>103</v>
      </c>
      <c r="C2" s="34" t="s">
        <v>767</v>
      </c>
      <c r="D2" s="34"/>
      <c r="F2" s="3"/>
      <c r="G2" s="3"/>
    </row>
    <row r="3" spans="1:11" s="2" customFormat="1" ht="18" customHeight="1" x14ac:dyDescent="0.25">
      <c r="A3" s="174" t="s">
        <v>0</v>
      </c>
      <c r="B3" s="174" t="s">
        <v>2</v>
      </c>
      <c r="C3" s="176" t="s">
        <v>3</v>
      </c>
      <c r="D3" s="174" t="s">
        <v>16</v>
      </c>
      <c r="E3" s="174" t="s">
        <v>8</v>
      </c>
      <c r="F3" s="174" t="s">
        <v>17</v>
      </c>
      <c r="G3" s="174" t="s">
        <v>407</v>
      </c>
      <c r="H3" s="179" t="s">
        <v>5</v>
      </c>
      <c r="I3" s="179" t="s">
        <v>13</v>
      </c>
      <c r="J3" s="179" t="s">
        <v>6</v>
      </c>
      <c r="K3" s="179" t="s">
        <v>10</v>
      </c>
    </row>
    <row r="4" spans="1:11" s="2" customFormat="1" ht="21" customHeight="1" x14ac:dyDescent="0.25">
      <c r="A4" s="174"/>
      <c r="B4" s="175"/>
      <c r="C4" s="176"/>
      <c r="D4" s="175"/>
      <c r="E4" s="175"/>
      <c r="F4" s="175"/>
      <c r="G4" s="174"/>
      <c r="H4" s="179"/>
      <c r="I4" s="179"/>
      <c r="J4" s="179"/>
      <c r="K4" s="179"/>
    </row>
    <row r="5" spans="1:11" s="2" customFormat="1" ht="18.75" customHeight="1" x14ac:dyDescent="0.25">
      <c r="A5" s="177" t="s">
        <v>0</v>
      </c>
      <c r="B5" s="177" t="s">
        <v>104</v>
      </c>
      <c r="C5" s="177" t="s">
        <v>4</v>
      </c>
      <c r="D5" s="177" t="s">
        <v>66</v>
      </c>
      <c r="E5" s="177" t="s">
        <v>9</v>
      </c>
      <c r="F5" s="177" t="s">
        <v>67</v>
      </c>
      <c r="G5" s="177" t="s">
        <v>406</v>
      </c>
      <c r="H5" s="178" t="s">
        <v>12</v>
      </c>
      <c r="I5" s="177" t="s">
        <v>11</v>
      </c>
      <c r="J5" s="177" t="s">
        <v>7</v>
      </c>
      <c r="K5" s="178" t="s">
        <v>1</v>
      </c>
    </row>
    <row r="6" spans="1:11" s="2" customFormat="1" ht="18" customHeight="1" x14ac:dyDescent="0.25">
      <c r="A6" s="177"/>
      <c r="B6" s="177"/>
      <c r="C6" s="177"/>
      <c r="D6" s="177"/>
      <c r="E6" s="177"/>
      <c r="F6" s="177"/>
      <c r="G6" s="177"/>
      <c r="H6" s="178"/>
      <c r="I6" s="177"/>
      <c r="J6" s="177"/>
      <c r="K6" s="178"/>
    </row>
    <row r="7" spans="1:11" ht="68.25" customHeight="1" x14ac:dyDescent="0.25">
      <c r="A7" s="101" t="s">
        <v>26</v>
      </c>
      <c r="B7" s="137" t="s">
        <v>92</v>
      </c>
      <c r="C7" s="101" t="s">
        <v>90</v>
      </c>
      <c r="D7" s="6" t="s">
        <v>91</v>
      </c>
      <c r="E7" s="6" t="s">
        <v>14</v>
      </c>
      <c r="F7" s="6" t="s">
        <v>18</v>
      </c>
      <c r="G7" s="103">
        <v>42342</v>
      </c>
      <c r="H7" s="103">
        <v>42248</v>
      </c>
      <c r="I7" s="103">
        <v>44561</v>
      </c>
      <c r="J7" s="100">
        <v>155000</v>
      </c>
      <c r="K7" s="100">
        <v>131750</v>
      </c>
    </row>
    <row r="8" spans="1:11" ht="57.75" customHeight="1" x14ac:dyDescent="0.25">
      <c r="A8" s="101"/>
      <c r="B8" s="137"/>
      <c r="C8" s="101"/>
      <c r="D8" s="7" t="s">
        <v>82</v>
      </c>
      <c r="E8" s="6" t="s">
        <v>15</v>
      </c>
      <c r="F8" s="6" t="s">
        <v>19</v>
      </c>
      <c r="G8" s="103"/>
      <c r="H8" s="180"/>
      <c r="I8" s="180"/>
      <c r="J8" s="100"/>
      <c r="K8" s="100"/>
    </row>
    <row r="9" spans="1:11" ht="38.25" customHeight="1" x14ac:dyDescent="0.25">
      <c r="A9" s="108" t="s">
        <v>27</v>
      </c>
      <c r="B9" s="107" t="s">
        <v>88</v>
      </c>
      <c r="C9" s="108" t="s">
        <v>87</v>
      </c>
      <c r="D9" s="4" t="s">
        <v>89</v>
      </c>
      <c r="E9" s="4" t="s">
        <v>14</v>
      </c>
      <c r="F9" s="4" t="s">
        <v>18</v>
      </c>
      <c r="G9" s="109">
        <v>42342</v>
      </c>
      <c r="H9" s="109">
        <v>42186</v>
      </c>
      <c r="I9" s="109">
        <v>43100</v>
      </c>
      <c r="J9" s="143">
        <v>62765</v>
      </c>
      <c r="K9" s="143">
        <v>53350.25</v>
      </c>
    </row>
    <row r="10" spans="1:11" ht="38.25" customHeight="1" x14ac:dyDescent="0.25">
      <c r="A10" s="108"/>
      <c r="B10" s="107"/>
      <c r="C10" s="108"/>
      <c r="D10" s="5" t="s">
        <v>82</v>
      </c>
      <c r="E10" s="4" t="s">
        <v>15</v>
      </c>
      <c r="F10" s="4" t="s">
        <v>19</v>
      </c>
      <c r="G10" s="109"/>
      <c r="H10" s="109"/>
      <c r="I10" s="109"/>
      <c r="J10" s="143"/>
      <c r="K10" s="143"/>
    </row>
    <row r="11" spans="1:11" ht="85.5" customHeight="1" x14ac:dyDescent="0.25">
      <c r="A11" s="101" t="s">
        <v>28</v>
      </c>
      <c r="B11" s="137" t="s">
        <v>84</v>
      </c>
      <c r="C11" s="101" t="s">
        <v>83</v>
      </c>
      <c r="D11" s="6" t="s">
        <v>85</v>
      </c>
      <c r="E11" s="6" t="s">
        <v>14</v>
      </c>
      <c r="F11" s="6" t="s">
        <v>18</v>
      </c>
      <c r="G11" s="103">
        <v>42342</v>
      </c>
      <c r="H11" s="103">
        <v>42186</v>
      </c>
      <c r="I11" s="103">
        <v>43100</v>
      </c>
      <c r="J11" s="100">
        <v>155000</v>
      </c>
      <c r="K11" s="100">
        <v>131750</v>
      </c>
    </row>
    <row r="12" spans="1:11" ht="66.75" customHeight="1" x14ac:dyDescent="0.25">
      <c r="A12" s="101"/>
      <c r="B12" s="137"/>
      <c r="C12" s="101"/>
      <c r="D12" s="6" t="s">
        <v>86</v>
      </c>
      <c r="E12" s="6" t="s">
        <v>15</v>
      </c>
      <c r="F12" s="6" t="s">
        <v>19</v>
      </c>
      <c r="G12" s="103"/>
      <c r="H12" s="103"/>
      <c r="I12" s="103"/>
      <c r="J12" s="100"/>
      <c r="K12" s="100"/>
    </row>
    <row r="13" spans="1:11" ht="48.75" customHeight="1" x14ac:dyDescent="0.25">
      <c r="A13" s="108" t="s">
        <v>100</v>
      </c>
      <c r="B13" s="107" t="s">
        <v>101</v>
      </c>
      <c r="C13" s="108" t="s">
        <v>102</v>
      </c>
      <c r="D13" s="5" t="s">
        <v>99</v>
      </c>
      <c r="E13" s="4" t="s">
        <v>15</v>
      </c>
      <c r="F13" s="4" t="s">
        <v>18</v>
      </c>
      <c r="G13" s="109">
        <v>42342</v>
      </c>
      <c r="H13" s="109">
        <v>42186</v>
      </c>
      <c r="I13" s="109">
        <v>42735</v>
      </c>
      <c r="J13" s="143">
        <v>173770</v>
      </c>
      <c r="K13" s="143">
        <v>147704.5</v>
      </c>
    </row>
    <row r="14" spans="1:11" ht="34.5" customHeight="1" x14ac:dyDescent="0.25">
      <c r="A14" s="108"/>
      <c r="B14" s="107"/>
      <c r="C14" s="108"/>
      <c r="D14" s="4" t="s">
        <v>89</v>
      </c>
      <c r="E14" s="4" t="s">
        <v>14</v>
      </c>
      <c r="F14" s="4" t="s">
        <v>19</v>
      </c>
      <c r="G14" s="109"/>
      <c r="H14" s="109"/>
      <c r="I14" s="109"/>
      <c r="J14" s="143"/>
      <c r="K14" s="143"/>
    </row>
    <row r="15" spans="1:11" ht="33" customHeight="1" x14ac:dyDescent="0.25">
      <c r="A15" s="108"/>
      <c r="B15" s="107"/>
      <c r="C15" s="108"/>
      <c r="D15" s="4" t="s">
        <v>91</v>
      </c>
      <c r="E15" s="4" t="s">
        <v>14</v>
      </c>
      <c r="F15" s="4" t="s">
        <v>19</v>
      </c>
      <c r="G15" s="109"/>
      <c r="H15" s="109"/>
      <c r="I15" s="109"/>
      <c r="J15" s="143"/>
      <c r="K15" s="143"/>
    </row>
    <row r="16" spans="1:11" ht="39.75" customHeight="1" x14ac:dyDescent="0.25">
      <c r="A16" s="108"/>
      <c r="B16" s="107"/>
      <c r="C16" s="108"/>
      <c r="D16" s="4" t="s">
        <v>81</v>
      </c>
      <c r="E16" s="4" t="s">
        <v>14</v>
      </c>
      <c r="F16" s="4" t="s">
        <v>19</v>
      </c>
      <c r="G16" s="109"/>
      <c r="H16" s="109"/>
      <c r="I16" s="109"/>
      <c r="J16" s="143"/>
      <c r="K16" s="143"/>
    </row>
    <row r="17" spans="1:11" ht="81.75" customHeight="1" x14ac:dyDescent="0.25">
      <c r="A17" s="101" t="s">
        <v>23</v>
      </c>
      <c r="B17" s="137" t="s">
        <v>97</v>
      </c>
      <c r="C17" s="101" t="s">
        <v>98</v>
      </c>
      <c r="D17" s="7" t="s">
        <v>99</v>
      </c>
      <c r="E17" s="6" t="s">
        <v>15</v>
      </c>
      <c r="F17" s="6" t="s">
        <v>18</v>
      </c>
      <c r="G17" s="103">
        <v>42342</v>
      </c>
      <c r="H17" s="103">
        <v>42186</v>
      </c>
      <c r="I17" s="103">
        <v>42735</v>
      </c>
      <c r="J17" s="100">
        <v>138692</v>
      </c>
      <c r="K17" s="100">
        <v>117888.2</v>
      </c>
    </row>
    <row r="18" spans="1:11" ht="74.25" customHeight="1" x14ac:dyDescent="0.25">
      <c r="A18" s="101"/>
      <c r="B18" s="137"/>
      <c r="C18" s="101"/>
      <c r="D18" s="6" t="s">
        <v>70</v>
      </c>
      <c r="E18" s="6" t="s">
        <v>14</v>
      </c>
      <c r="F18" s="6" t="s">
        <v>19</v>
      </c>
      <c r="G18" s="103"/>
      <c r="H18" s="103"/>
      <c r="I18" s="103"/>
      <c r="J18" s="100"/>
      <c r="K18" s="100"/>
    </row>
    <row r="19" spans="1:11" ht="57" customHeight="1" x14ac:dyDescent="0.25">
      <c r="A19" s="108" t="s">
        <v>29</v>
      </c>
      <c r="B19" s="107" t="s">
        <v>79</v>
      </c>
      <c r="C19" s="108" t="s">
        <v>80</v>
      </c>
      <c r="D19" s="4" t="s">
        <v>81</v>
      </c>
      <c r="E19" s="4" t="s">
        <v>14</v>
      </c>
      <c r="F19" s="4" t="s">
        <v>18</v>
      </c>
      <c r="G19" s="109">
        <v>42342</v>
      </c>
      <c r="H19" s="109">
        <v>42186</v>
      </c>
      <c r="I19" s="109">
        <v>43100</v>
      </c>
      <c r="J19" s="143">
        <v>60538.7</v>
      </c>
      <c r="K19" s="143">
        <v>51457.9</v>
      </c>
    </row>
    <row r="20" spans="1:11" ht="57" customHeight="1" x14ac:dyDescent="0.25">
      <c r="A20" s="108"/>
      <c r="B20" s="107"/>
      <c r="C20" s="108"/>
      <c r="D20" s="5" t="s">
        <v>82</v>
      </c>
      <c r="E20" s="4" t="s">
        <v>15</v>
      </c>
      <c r="F20" s="4" t="s">
        <v>19</v>
      </c>
      <c r="G20" s="109"/>
      <c r="H20" s="109"/>
      <c r="I20" s="109"/>
      <c r="J20" s="143"/>
      <c r="K20" s="143"/>
    </row>
    <row r="21" spans="1:11" ht="84.75" customHeight="1" x14ac:dyDescent="0.25">
      <c r="A21" s="101" t="s">
        <v>30</v>
      </c>
      <c r="B21" s="137" t="s">
        <v>77</v>
      </c>
      <c r="C21" s="101" t="s">
        <v>76</v>
      </c>
      <c r="D21" s="6" t="s">
        <v>54</v>
      </c>
      <c r="E21" s="6" t="s">
        <v>14</v>
      </c>
      <c r="F21" s="6" t="s">
        <v>18</v>
      </c>
      <c r="G21" s="103">
        <v>42342</v>
      </c>
      <c r="H21" s="103">
        <v>42186</v>
      </c>
      <c r="I21" s="103">
        <v>43100</v>
      </c>
      <c r="J21" s="100">
        <v>68213</v>
      </c>
      <c r="K21" s="100">
        <v>57981.05</v>
      </c>
    </row>
    <row r="22" spans="1:11" ht="75.75" customHeight="1" x14ac:dyDescent="0.25">
      <c r="A22" s="101"/>
      <c r="B22" s="137"/>
      <c r="C22" s="101"/>
      <c r="D22" s="7" t="s">
        <v>78</v>
      </c>
      <c r="E22" s="6" t="s">
        <v>15</v>
      </c>
      <c r="F22" s="6" t="s">
        <v>19</v>
      </c>
      <c r="G22" s="103"/>
      <c r="H22" s="103"/>
      <c r="I22" s="103"/>
      <c r="J22" s="100"/>
      <c r="K22" s="100"/>
    </row>
    <row r="23" spans="1:11" ht="80.25" customHeight="1" x14ac:dyDescent="0.25">
      <c r="A23" s="108" t="s">
        <v>22</v>
      </c>
      <c r="B23" s="107" t="s">
        <v>105</v>
      </c>
      <c r="C23" s="108" t="s">
        <v>106</v>
      </c>
      <c r="D23" s="4" t="s">
        <v>107</v>
      </c>
      <c r="E23" s="4" t="s">
        <v>14</v>
      </c>
      <c r="F23" s="4" t="s">
        <v>18</v>
      </c>
      <c r="G23" s="109">
        <v>42342</v>
      </c>
      <c r="H23" s="109">
        <v>42370</v>
      </c>
      <c r="I23" s="109">
        <v>43830</v>
      </c>
      <c r="J23" s="143">
        <v>151000</v>
      </c>
      <c r="K23" s="143">
        <v>128350</v>
      </c>
    </row>
    <row r="24" spans="1:11" ht="71.25" customHeight="1" x14ac:dyDescent="0.25">
      <c r="A24" s="108"/>
      <c r="B24" s="107"/>
      <c r="C24" s="108"/>
      <c r="D24" s="4" t="s">
        <v>71</v>
      </c>
      <c r="E24" s="4" t="s">
        <v>15</v>
      </c>
      <c r="F24" s="4" t="s">
        <v>19</v>
      </c>
      <c r="G24" s="109"/>
      <c r="H24" s="109"/>
      <c r="I24" s="109"/>
      <c r="J24" s="143"/>
      <c r="K24" s="143"/>
    </row>
    <row r="25" spans="1:11" ht="57.75" customHeight="1" x14ac:dyDescent="0.25">
      <c r="A25" s="101" t="s">
        <v>24</v>
      </c>
      <c r="B25" s="137" t="s">
        <v>95</v>
      </c>
      <c r="C25" s="101" t="s">
        <v>96</v>
      </c>
      <c r="D25" s="7" t="s">
        <v>78</v>
      </c>
      <c r="E25" s="6" t="s">
        <v>15</v>
      </c>
      <c r="F25" s="6" t="s">
        <v>18</v>
      </c>
      <c r="G25" s="103">
        <v>42342</v>
      </c>
      <c r="H25" s="103">
        <v>42186</v>
      </c>
      <c r="I25" s="103">
        <v>42369</v>
      </c>
      <c r="J25" s="100">
        <v>29569.17</v>
      </c>
      <c r="K25" s="100">
        <v>25133.79</v>
      </c>
    </row>
    <row r="26" spans="1:11" ht="51.75" customHeight="1" x14ac:dyDescent="0.25">
      <c r="A26" s="101"/>
      <c r="B26" s="137"/>
      <c r="C26" s="101"/>
      <c r="D26" s="6" t="s">
        <v>70</v>
      </c>
      <c r="E26" s="6" t="s">
        <v>14</v>
      </c>
      <c r="F26" s="6" t="s">
        <v>19</v>
      </c>
      <c r="G26" s="103"/>
      <c r="H26" s="103"/>
      <c r="I26" s="103"/>
      <c r="J26" s="100"/>
      <c r="K26" s="100"/>
    </row>
    <row r="27" spans="1:11" ht="63.75" customHeight="1" x14ac:dyDescent="0.25">
      <c r="A27" s="108" t="s">
        <v>25</v>
      </c>
      <c r="B27" s="107" t="s">
        <v>94</v>
      </c>
      <c r="C27" s="108" t="s">
        <v>93</v>
      </c>
      <c r="D27" s="5" t="s">
        <v>78</v>
      </c>
      <c r="E27" s="4" t="s">
        <v>15</v>
      </c>
      <c r="F27" s="4" t="s">
        <v>18</v>
      </c>
      <c r="G27" s="109">
        <v>42342</v>
      </c>
      <c r="H27" s="109">
        <v>42186</v>
      </c>
      <c r="I27" s="109">
        <v>43830</v>
      </c>
      <c r="J27" s="143">
        <v>24626.73</v>
      </c>
      <c r="K27" s="143">
        <v>20932.72</v>
      </c>
    </row>
    <row r="28" spans="1:11" ht="61.5" customHeight="1" x14ac:dyDescent="0.25">
      <c r="A28" s="108"/>
      <c r="B28" s="107"/>
      <c r="C28" s="108"/>
      <c r="D28" s="4" t="s">
        <v>70</v>
      </c>
      <c r="E28" s="4" t="s">
        <v>14</v>
      </c>
      <c r="F28" s="4" t="s">
        <v>19</v>
      </c>
      <c r="G28" s="109"/>
      <c r="H28" s="109"/>
      <c r="I28" s="109"/>
      <c r="J28" s="143"/>
      <c r="K28" s="143"/>
    </row>
    <row r="29" spans="1:11" ht="59.25" customHeight="1" x14ac:dyDescent="0.25">
      <c r="A29" s="101" t="s">
        <v>21</v>
      </c>
      <c r="B29" s="137" t="s">
        <v>108</v>
      </c>
      <c r="C29" s="101" t="s">
        <v>109</v>
      </c>
      <c r="D29" s="7" t="s">
        <v>110</v>
      </c>
      <c r="E29" s="6" t="s">
        <v>15</v>
      </c>
      <c r="F29" s="6" t="s">
        <v>18</v>
      </c>
      <c r="G29" s="103">
        <v>42342</v>
      </c>
      <c r="H29" s="103">
        <v>42186</v>
      </c>
      <c r="I29" s="103">
        <v>43830</v>
      </c>
      <c r="J29" s="100">
        <v>211004</v>
      </c>
      <c r="K29" s="100">
        <v>179353.4</v>
      </c>
    </row>
    <row r="30" spans="1:11" ht="59.25" customHeight="1" x14ac:dyDescent="0.25">
      <c r="A30" s="101"/>
      <c r="B30" s="137"/>
      <c r="C30" s="101"/>
      <c r="D30" s="7" t="s">
        <v>70</v>
      </c>
      <c r="E30" s="6" t="s">
        <v>14</v>
      </c>
      <c r="F30" s="6" t="s">
        <v>19</v>
      </c>
      <c r="G30" s="103"/>
      <c r="H30" s="103"/>
      <c r="I30" s="103"/>
      <c r="J30" s="100"/>
      <c r="K30" s="100"/>
    </row>
    <row r="31" spans="1:11" ht="66.75" customHeight="1" x14ac:dyDescent="0.25">
      <c r="A31" s="108" t="s">
        <v>31</v>
      </c>
      <c r="B31" s="181" t="s">
        <v>74</v>
      </c>
      <c r="C31" s="108" t="s">
        <v>75</v>
      </c>
      <c r="D31" s="4" t="s">
        <v>70</v>
      </c>
      <c r="E31" s="4" t="s">
        <v>14</v>
      </c>
      <c r="F31" s="4" t="s">
        <v>18</v>
      </c>
      <c r="G31" s="109">
        <v>42342</v>
      </c>
      <c r="H31" s="109">
        <v>42156</v>
      </c>
      <c r="I31" s="109">
        <v>43100</v>
      </c>
      <c r="J31" s="143">
        <v>707434</v>
      </c>
      <c r="K31" s="143">
        <v>601318.9</v>
      </c>
    </row>
    <row r="32" spans="1:11" ht="55.5" customHeight="1" x14ac:dyDescent="0.25">
      <c r="A32" s="108"/>
      <c r="B32" s="181"/>
      <c r="C32" s="108"/>
      <c r="D32" s="4" t="s">
        <v>71</v>
      </c>
      <c r="E32" s="4" t="s">
        <v>14</v>
      </c>
      <c r="F32" s="4" t="s">
        <v>19</v>
      </c>
      <c r="G32" s="109"/>
      <c r="H32" s="109"/>
      <c r="I32" s="109"/>
      <c r="J32" s="143"/>
      <c r="K32" s="143"/>
    </row>
    <row r="33" spans="1:11" ht="43.5" customHeight="1" x14ac:dyDescent="0.25">
      <c r="A33" s="101" t="s">
        <v>32</v>
      </c>
      <c r="B33" s="102" t="s">
        <v>72</v>
      </c>
      <c r="C33" s="101" t="s">
        <v>73</v>
      </c>
      <c r="D33" s="6" t="s">
        <v>70</v>
      </c>
      <c r="E33" s="6" t="s">
        <v>14</v>
      </c>
      <c r="F33" s="6" t="s">
        <v>18</v>
      </c>
      <c r="G33" s="103">
        <v>42342</v>
      </c>
      <c r="H33" s="103">
        <v>42186</v>
      </c>
      <c r="I33" s="103">
        <v>43100</v>
      </c>
      <c r="J33" s="100">
        <v>130190</v>
      </c>
      <c r="K33" s="100">
        <v>110661.5</v>
      </c>
    </row>
    <row r="34" spans="1:11" ht="36" customHeight="1" x14ac:dyDescent="0.25">
      <c r="A34" s="101"/>
      <c r="B34" s="102"/>
      <c r="C34" s="101"/>
      <c r="D34" s="6" t="s">
        <v>71</v>
      </c>
      <c r="E34" s="6" t="s">
        <v>14</v>
      </c>
      <c r="F34" s="6" t="s">
        <v>19</v>
      </c>
      <c r="G34" s="103"/>
      <c r="H34" s="180"/>
      <c r="I34" s="180"/>
      <c r="J34" s="100"/>
      <c r="K34" s="100"/>
    </row>
    <row r="35" spans="1:11" ht="51" customHeight="1" x14ac:dyDescent="0.25">
      <c r="A35" s="108" t="s">
        <v>33</v>
      </c>
      <c r="B35" s="107" t="s">
        <v>68</v>
      </c>
      <c r="C35" s="108" t="s">
        <v>69</v>
      </c>
      <c r="D35" s="4" t="s">
        <v>70</v>
      </c>
      <c r="E35" s="4" t="s">
        <v>14</v>
      </c>
      <c r="F35" s="4" t="s">
        <v>18</v>
      </c>
      <c r="G35" s="109">
        <v>42342</v>
      </c>
      <c r="H35" s="109">
        <v>42430</v>
      </c>
      <c r="I35" s="109">
        <v>43465</v>
      </c>
      <c r="J35" s="143">
        <v>844145.45</v>
      </c>
      <c r="K35" s="143">
        <v>717523.63</v>
      </c>
    </row>
    <row r="36" spans="1:11" ht="54" customHeight="1" x14ac:dyDescent="0.25">
      <c r="A36" s="108"/>
      <c r="B36" s="107"/>
      <c r="C36" s="108"/>
      <c r="D36" s="4" t="s">
        <v>71</v>
      </c>
      <c r="E36" s="4" t="s">
        <v>14</v>
      </c>
      <c r="F36" s="4" t="s">
        <v>19</v>
      </c>
      <c r="G36" s="109"/>
      <c r="H36" s="171"/>
      <c r="I36" s="171"/>
      <c r="J36" s="143"/>
      <c r="K36" s="143"/>
    </row>
    <row r="37" spans="1:11" ht="61.5" customHeight="1" x14ac:dyDescent="0.25">
      <c r="A37" s="101" t="s">
        <v>20</v>
      </c>
      <c r="B37" s="137" t="s">
        <v>111</v>
      </c>
      <c r="C37" s="101" t="s">
        <v>112</v>
      </c>
      <c r="D37" s="10" t="s">
        <v>113</v>
      </c>
      <c r="E37" s="6" t="s">
        <v>15</v>
      </c>
      <c r="F37" s="6" t="s">
        <v>18</v>
      </c>
      <c r="G37" s="103">
        <v>42342</v>
      </c>
      <c r="H37" s="103">
        <v>42370</v>
      </c>
      <c r="I37" s="103">
        <v>45291</v>
      </c>
      <c r="J37" s="100">
        <v>656451.98</v>
      </c>
      <c r="K37" s="100">
        <v>557984.18000000005</v>
      </c>
    </row>
    <row r="38" spans="1:11" ht="63.75" customHeight="1" x14ac:dyDescent="0.25">
      <c r="A38" s="101"/>
      <c r="B38" s="137"/>
      <c r="C38" s="101"/>
      <c r="D38" s="6" t="s">
        <v>70</v>
      </c>
      <c r="E38" s="6" t="s">
        <v>14</v>
      </c>
      <c r="F38" s="6" t="s">
        <v>19</v>
      </c>
      <c r="G38" s="103"/>
      <c r="H38" s="103"/>
      <c r="I38" s="103"/>
      <c r="J38" s="100"/>
      <c r="K38" s="100"/>
    </row>
    <row r="39" spans="1:11" ht="71.25" customHeight="1" x14ac:dyDescent="0.25">
      <c r="A39" s="108" t="s">
        <v>34</v>
      </c>
      <c r="B39" s="107" t="s">
        <v>114</v>
      </c>
      <c r="C39" s="108" t="s">
        <v>115</v>
      </c>
      <c r="D39" s="11" t="s">
        <v>86</v>
      </c>
      <c r="E39" s="4" t="s">
        <v>15</v>
      </c>
      <c r="F39" s="4" t="s">
        <v>18</v>
      </c>
      <c r="G39" s="109">
        <v>42404</v>
      </c>
      <c r="H39" s="109">
        <v>42186</v>
      </c>
      <c r="I39" s="109">
        <v>42735</v>
      </c>
      <c r="J39" s="144">
        <v>224524.14</v>
      </c>
      <c r="K39" s="144">
        <v>190845.52</v>
      </c>
    </row>
    <row r="40" spans="1:11" ht="63" customHeight="1" x14ac:dyDescent="0.25">
      <c r="A40" s="108"/>
      <c r="B40" s="107"/>
      <c r="C40" s="108"/>
      <c r="D40" s="11" t="s">
        <v>85</v>
      </c>
      <c r="E40" s="4" t="s">
        <v>14</v>
      </c>
      <c r="F40" s="4" t="s">
        <v>19</v>
      </c>
      <c r="G40" s="109"/>
      <c r="H40" s="109"/>
      <c r="I40" s="109"/>
      <c r="J40" s="144"/>
      <c r="K40" s="144"/>
    </row>
    <row r="41" spans="1:11" ht="66" customHeight="1" x14ac:dyDescent="0.25">
      <c r="A41" s="101" t="s">
        <v>38</v>
      </c>
      <c r="B41" s="137" t="s">
        <v>116</v>
      </c>
      <c r="C41" s="101" t="s">
        <v>117</v>
      </c>
      <c r="D41" s="6" t="s">
        <v>71</v>
      </c>
      <c r="E41" s="6" t="s">
        <v>14</v>
      </c>
      <c r="F41" s="6" t="s">
        <v>18</v>
      </c>
      <c r="G41" s="103">
        <v>42404</v>
      </c>
      <c r="H41" s="103">
        <v>41640</v>
      </c>
      <c r="I41" s="103">
        <v>45291</v>
      </c>
      <c r="J41" s="142">
        <v>1200000</v>
      </c>
      <c r="K41" s="142">
        <v>1020000</v>
      </c>
    </row>
    <row r="42" spans="1:11" ht="55.5" customHeight="1" x14ac:dyDescent="0.25">
      <c r="A42" s="101"/>
      <c r="B42" s="137"/>
      <c r="C42" s="101"/>
      <c r="D42" s="6" t="s">
        <v>118</v>
      </c>
      <c r="E42" s="6" t="s">
        <v>15</v>
      </c>
      <c r="F42" s="6" t="s">
        <v>19</v>
      </c>
      <c r="G42" s="103"/>
      <c r="H42" s="103"/>
      <c r="I42" s="103"/>
      <c r="J42" s="142"/>
      <c r="K42" s="142"/>
    </row>
    <row r="43" spans="1:11" ht="33" customHeight="1" x14ac:dyDescent="0.25">
      <c r="A43" s="108" t="s">
        <v>37</v>
      </c>
      <c r="B43" s="107" t="s">
        <v>120</v>
      </c>
      <c r="C43" s="108" t="s">
        <v>119</v>
      </c>
      <c r="D43" s="4" t="s">
        <v>71</v>
      </c>
      <c r="E43" s="4" t="s">
        <v>14</v>
      </c>
      <c r="F43" s="4" t="s">
        <v>18</v>
      </c>
      <c r="G43" s="109">
        <v>42404</v>
      </c>
      <c r="H43" s="109">
        <v>42491</v>
      </c>
      <c r="I43" s="109">
        <v>45291</v>
      </c>
      <c r="J43" s="144">
        <v>500000</v>
      </c>
      <c r="K43" s="144">
        <v>425000</v>
      </c>
    </row>
    <row r="44" spans="1:11" ht="31.5" customHeight="1" x14ac:dyDescent="0.25">
      <c r="A44" s="108"/>
      <c r="B44" s="107"/>
      <c r="C44" s="108"/>
      <c r="D44" s="4" t="s">
        <v>118</v>
      </c>
      <c r="E44" s="4" t="s">
        <v>15</v>
      </c>
      <c r="F44" s="4" t="s">
        <v>19</v>
      </c>
      <c r="G44" s="109"/>
      <c r="H44" s="109"/>
      <c r="I44" s="109"/>
      <c r="J44" s="144"/>
      <c r="K44" s="144"/>
    </row>
    <row r="45" spans="1:11" ht="69.75" customHeight="1" x14ac:dyDescent="0.25">
      <c r="A45" s="119" t="s">
        <v>415</v>
      </c>
      <c r="B45" s="148" t="s">
        <v>414</v>
      </c>
      <c r="C45" s="119" t="s">
        <v>416</v>
      </c>
      <c r="D45" s="6" t="s">
        <v>417</v>
      </c>
      <c r="E45" s="6" t="s">
        <v>14</v>
      </c>
      <c r="F45" s="6" t="s">
        <v>18</v>
      </c>
      <c r="G45" s="110">
        <v>42342</v>
      </c>
      <c r="H45" s="110">
        <v>42278</v>
      </c>
      <c r="I45" s="110">
        <v>45107</v>
      </c>
      <c r="J45" s="113">
        <v>507998.82</v>
      </c>
      <c r="K45" s="113">
        <v>431798.99</v>
      </c>
    </row>
    <row r="46" spans="1:11" ht="69" customHeight="1" x14ac:dyDescent="0.25">
      <c r="A46" s="120"/>
      <c r="B46" s="160"/>
      <c r="C46" s="120"/>
      <c r="D46" s="24" t="s">
        <v>418</v>
      </c>
      <c r="E46" s="24" t="s">
        <v>15</v>
      </c>
      <c r="F46" s="24" t="s">
        <v>19</v>
      </c>
      <c r="G46" s="111"/>
      <c r="H46" s="111"/>
      <c r="I46" s="111"/>
      <c r="J46" s="114"/>
      <c r="K46" s="114"/>
    </row>
    <row r="47" spans="1:11" ht="69.75" customHeight="1" x14ac:dyDescent="0.25">
      <c r="A47" s="108" t="s">
        <v>419</v>
      </c>
      <c r="B47" s="145" t="s">
        <v>420</v>
      </c>
      <c r="C47" s="108" t="s">
        <v>416</v>
      </c>
      <c r="D47" s="4" t="s">
        <v>418</v>
      </c>
      <c r="E47" s="4" t="s">
        <v>15</v>
      </c>
      <c r="F47" s="4" t="s">
        <v>18</v>
      </c>
      <c r="G47" s="109">
        <v>42342</v>
      </c>
      <c r="H47" s="109">
        <v>42278</v>
      </c>
      <c r="I47" s="109">
        <v>45107</v>
      </c>
      <c r="J47" s="144">
        <v>507998.82</v>
      </c>
      <c r="K47" s="144">
        <v>431798.99</v>
      </c>
    </row>
    <row r="48" spans="1:11" ht="69.75" customHeight="1" x14ac:dyDescent="0.25">
      <c r="A48" s="108"/>
      <c r="B48" s="145"/>
      <c r="C48" s="108"/>
      <c r="D48" s="4" t="s">
        <v>417</v>
      </c>
      <c r="E48" s="4" t="s">
        <v>14</v>
      </c>
      <c r="F48" s="4" t="s">
        <v>19</v>
      </c>
      <c r="G48" s="109"/>
      <c r="H48" s="109"/>
      <c r="I48" s="109"/>
      <c r="J48" s="144"/>
      <c r="K48" s="144"/>
    </row>
    <row r="49" spans="1:11" ht="39.75" customHeight="1" x14ac:dyDescent="0.25">
      <c r="A49" s="101" t="s">
        <v>398</v>
      </c>
      <c r="B49" s="141" t="s">
        <v>677</v>
      </c>
      <c r="C49" s="101" t="s">
        <v>399</v>
      </c>
      <c r="D49" s="6" t="s">
        <v>78</v>
      </c>
      <c r="E49" s="6" t="s">
        <v>15</v>
      </c>
      <c r="F49" s="6" t="s">
        <v>18</v>
      </c>
      <c r="G49" s="103">
        <v>42648</v>
      </c>
      <c r="H49" s="103">
        <v>42370</v>
      </c>
      <c r="I49" s="103">
        <v>42735</v>
      </c>
      <c r="J49" s="142">
        <v>51101</v>
      </c>
      <c r="K49" s="142">
        <v>43435.85</v>
      </c>
    </row>
    <row r="50" spans="1:11" ht="39.75" customHeight="1" x14ac:dyDescent="0.25">
      <c r="A50" s="101"/>
      <c r="B50" s="141"/>
      <c r="C50" s="101"/>
      <c r="D50" s="6" t="s">
        <v>70</v>
      </c>
      <c r="E50" s="6" t="s">
        <v>14</v>
      </c>
      <c r="F50" s="6" t="s">
        <v>19</v>
      </c>
      <c r="G50" s="103"/>
      <c r="H50" s="103"/>
      <c r="I50" s="103"/>
      <c r="J50" s="142"/>
      <c r="K50" s="142"/>
    </row>
    <row r="51" spans="1:11" ht="39.75" customHeight="1" x14ac:dyDescent="0.25">
      <c r="A51" s="101"/>
      <c r="B51" s="141"/>
      <c r="C51" s="101"/>
      <c r="D51" s="6" t="s">
        <v>400</v>
      </c>
      <c r="E51" s="6" t="s">
        <v>15</v>
      </c>
      <c r="F51" s="6" t="s">
        <v>19</v>
      </c>
      <c r="G51" s="103"/>
      <c r="H51" s="103"/>
      <c r="I51" s="103"/>
      <c r="J51" s="142"/>
      <c r="K51" s="142"/>
    </row>
    <row r="52" spans="1:11" ht="69" customHeight="1" x14ac:dyDescent="0.25">
      <c r="A52" s="108" t="s">
        <v>401</v>
      </c>
      <c r="B52" s="145" t="s">
        <v>676</v>
      </c>
      <c r="C52" s="108" t="s">
        <v>402</v>
      </c>
      <c r="D52" s="4" t="s">
        <v>78</v>
      </c>
      <c r="E52" s="4" t="s">
        <v>15</v>
      </c>
      <c r="F52" s="4" t="s">
        <v>18</v>
      </c>
      <c r="G52" s="109">
        <v>42648</v>
      </c>
      <c r="H52" s="109">
        <v>42370</v>
      </c>
      <c r="I52" s="109">
        <v>42735</v>
      </c>
      <c r="J52" s="144">
        <v>39566</v>
      </c>
      <c r="K52" s="144">
        <v>33631.1</v>
      </c>
    </row>
    <row r="53" spans="1:11" ht="60" customHeight="1" x14ac:dyDescent="0.25">
      <c r="A53" s="108"/>
      <c r="B53" s="145"/>
      <c r="C53" s="108"/>
      <c r="D53" s="4" t="s">
        <v>70</v>
      </c>
      <c r="E53" s="4" t="s">
        <v>14</v>
      </c>
      <c r="F53" s="4" t="s">
        <v>19</v>
      </c>
      <c r="G53" s="109"/>
      <c r="H53" s="109"/>
      <c r="I53" s="109"/>
      <c r="J53" s="144"/>
      <c r="K53" s="144"/>
    </row>
    <row r="54" spans="1:11" ht="34.5" customHeight="1" x14ac:dyDescent="0.25">
      <c r="A54" s="101" t="s">
        <v>408</v>
      </c>
      <c r="B54" s="141" t="s">
        <v>405</v>
      </c>
      <c r="C54" s="101" t="s">
        <v>102</v>
      </c>
      <c r="D54" s="6" t="s">
        <v>99</v>
      </c>
      <c r="E54" s="6" t="s">
        <v>15</v>
      </c>
      <c r="F54" s="6" t="s">
        <v>18</v>
      </c>
      <c r="G54" s="103">
        <v>42713</v>
      </c>
      <c r="H54" s="103">
        <v>42736</v>
      </c>
      <c r="I54" s="103">
        <v>43100</v>
      </c>
      <c r="J54" s="142">
        <v>75972</v>
      </c>
      <c r="K54" s="142">
        <v>64576.2</v>
      </c>
    </row>
    <row r="55" spans="1:11" ht="34.5" customHeight="1" x14ac:dyDescent="0.25">
      <c r="A55" s="101"/>
      <c r="B55" s="141"/>
      <c r="C55" s="101"/>
      <c r="D55" s="6" t="s">
        <v>89</v>
      </c>
      <c r="E55" s="6" t="s">
        <v>14</v>
      </c>
      <c r="F55" s="6" t="s">
        <v>19</v>
      </c>
      <c r="G55" s="103"/>
      <c r="H55" s="103"/>
      <c r="I55" s="103"/>
      <c r="J55" s="142"/>
      <c r="K55" s="142"/>
    </row>
    <row r="56" spans="1:11" ht="34.5" customHeight="1" x14ac:dyDescent="0.25">
      <c r="A56" s="101"/>
      <c r="B56" s="141"/>
      <c r="C56" s="101"/>
      <c r="D56" s="6" t="s">
        <v>91</v>
      </c>
      <c r="E56" s="6" t="s">
        <v>14</v>
      </c>
      <c r="F56" s="6" t="s">
        <v>19</v>
      </c>
      <c r="G56" s="103"/>
      <c r="H56" s="103"/>
      <c r="I56" s="103"/>
      <c r="J56" s="142"/>
      <c r="K56" s="142"/>
    </row>
    <row r="57" spans="1:11" ht="34.5" customHeight="1" x14ac:dyDescent="0.25">
      <c r="A57" s="101"/>
      <c r="B57" s="141"/>
      <c r="C57" s="101"/>
      <c r="D57" s="6" t="s">
        <v>81</v>
      </c>
      <c r="E57" s="6" t="s">
        <v>14</v>
      </c>
      <c r="F57" s="6" t="s">
        <v>19</v>
      </c>
      <c r="G57" s="103"/>
      <c r="H57" s="103"/>
      <c r="I57" s="103"/>
      <c r="J57" s="142"/>
      <c r="K57" s="142"/>
    </row>
    <row r="58" spans="1:11" ht="67.5" customHeight="1" x14ac:dyDescent="0.25">
      <c r="A58" s="104" t="s">
        <v>409</v>
      </c>
      <c r="B58" s="161" t="s">
        <v>404</v>
      </c>
      <c r="C58" s="104" t="s">
        <v>98</v>
      </c>
      <c r="D58" s="4" t="s">
        <v>99</v>
      </c>
      <c r="E58" s="4" t="s">
        <v>15</v>
      </c>
      <c r="F58" s="4" t="s">
        <v>18</v>
      </c>
      <c r="G58" s="94">
        <v>42713</v>
      </c>
      <c r="H58" s="94">
        <v>42736</v>
      </c>
      <c r="I58" s="94">
        <v>43100</v>
      </c>
      <c r="J58" s="97">
        <v>112706</v>
      </c>
      <c r="K58" s="97">
        <v>95800.1</v>
      </c>
    </row>
    <row r="59" spans="1:11" ht="67.5" customHeight="1" x14ac:dyDescent="0.25">
      <c r="A59" s="106"/>
      <c r="B59" s="162"/>
      <c r="C59" s="106"/>
      <c r="D59" s="4" t="s">
        <v>70</v>
      </c>
      <c r="E59" s="4" t="s">
        <v>14</v>
      </c>
      <c r="F59" s="4" t="s">
        <v>19</v>
      </c>
      <c r="G59" s="96"/>
      <c r="H59" s="96"/>
      <c r="I59" s="96"/>
      <c r="J59" s="99"/>
      <c r="K59" s="99"/>
    </row>
    <row r="60" spans="1:11" ht="66.75" customHeight="1" x14ac:dyDescent="0.25">
      <c r="A60" s="119" t="s">
        <v>410</v>
      </c>
      <c r="B60" s="148" t="s">
        <v>403</v>
      </c>
      <c r="C60" s="119" t="s">
        <v>411</v>
      </c>
      <c r="D60" s="6" t="s">
        <v>412</v>
      </c>
      <c r="E60" s="6" t="s">
        <v>15</v>
      </c>
      <c r="F60" s="6" t="s">
        <v>18</v>
      </c>
      <c r="G60" s="110">
        <v>42713</v>
      </c>
      <c r="H60" s="110">
        <v>42370</v>
      </c>
      <c r="I60" s="110">
        <v>45291</v>
      </c>
      <c r="J60" s="113">
        <v>590294</v>
      </c>
      <c r="K60" s="113">
        <v>501749.9</v>
      </c>
    </row>
    <row r="61" spans="1:11" ht="66.75" customHeight="1" x14ac:dyDescent="0.25">
      <c r="A61" s="123"/>
      <c r="B61" s="149"/>
      <c r="C61" s="123"/>
      <c r="D61" s="22" t="s">
        <v>413</v>
      </c>
      <c r="E61" s="6" t="s">
        <v>14</v>
      </c>
      <c r="F61" s="6" t="s">
        <v>19</v>
      </c>
      <c r="G61" s="112"/>
      <c r="H61" s="112"/>
      <c r="I61" s="112"/>
      <c r="J61" s="115"/>
      <c r="K61" s="115"/>
    </row>
    <row r="62" spans="1:11" ht="69.75" customHeight="1" x14ac:dyDescent="0.25">
      <c r="A62" s="104" t="s">
        <v>485</v>
      </c>
      <c r="B62" s="116" t="s">
        <v>486</v>
      </c>
      <c r="C62" s="104" t="s">
        <v>491</v>
      </c>
      <c r="D62" s="27" t="s">
        <v>487</v>
      </c>
      <c r="E62" s="4" t="s">
        <v>15</v>
      </c>
      <c r="F62" s="4" t="s">
        <v>18</v>
      </c>
      <c r="G62" s="94">
        <v>42909</v>
      </c>
      <c r="H62" s="94">
        <v>42736</v>
      </c>
      <c r="I62" s="94">
        <v>43100</v>
      </c>
      <c r="J62" s="97">
        <v>52280.95</v>
      </c>
      <c r="K62" s="97">
        <v>44438.81</v>
      </c>
    </row>
    <row r="63" spans="1:11" ht="69.75" customHeight="1" x14ac:dyDescent="0.25">
      <c r="A63" s="106"/>
      <c r="B63" s="118"/>
      <c r="C63" s="106"/>
      <c r="D63" s="4" t="s">
        <v>70</v>
      </c>
      <c r="E63" s="4" t="s">
        <v>14</v>
      </c>
      <c r="F63" s="4" t="s">
        <v>19</v>
      </c>
      <c r="G63" s="183"/>
      <c r="H63" s="96"/>
      <c r="I63" s="96"/>
      <c r="J63" s="99"/>
      <c r="K63" s="99"/>
    </row>
    <row r="64" spans="1:11" ht="66.75" customHeight="1" x14ac:dyDescent="0.25">
      <c r="A64" s="119" t="s">
        <v>488</v>
      </c>
      <c r="B64" s="121" t="s">
        <v>490</v>
      </c>
      <c r="C64" s="119" t="s">
        <v>489</v>
      </c>
      <c r="D64" s="6" t="s">
        <v>487</v>
      </c>
      <c r="E64" s="6" t="s">
        <v>15</v>
      </c>
      <c r="F64" s="6" t="s">
        <v>18</v>
      </c>
      <c r="G64" s="110">
        <v>42909</v>
      </c>
      <c r="H64" s="110">
        <v>42736</v>
      </c>
      <c r="I64" s="110">
        <v>43100</v>
      </c>
      <c r="J64" s="113">
        <v>30772.86</v>
      </c>
      <c r="K64" s="113">
        <v>26156.93</v>
      </c>
    </row>
    <row r="65" spans="1:11" ht="66.75" customHeight="1" x14ac:dyDescent="0.25">
      <c r="A65" s="123"/>
      <c r="B65" s="124"/>
      <c r="C65" s="123"/>
      <c r="D65" s="6" t="s">
        <v>70</v>
      </c>
      <c r="E65" s="6" t="s">
        <v>14</v>
      </c>
      <c r="F65" s="6" t="s">
        <v>19</v>
      </c>
      <c r="G65" s="182"/>
      <c r="H65" s="112"/>
      <c r="I65" s="112"/>
      <c r="J65" s="115"/>
      <c r="K65" s="115"/>
    </row>
    <row r="66" spans="1:11" ht="84.75" customHeight="1" x14ac:dyDescent="0.25">
      <c r="A66" s="104" t="s">
        <v>659</v>
      </c>
      <c r="B66" s="116" t="s">
        <v>664</v>
      </c>
      <c r="C66" s="104" t="s">
        <v>669</v>
      </c>
      <c r="D66" s="25" t="s">
        <v>81</v>
      </c>
      <c r="E66" s="4" t="s">
        <v>14</v>
      </c>
      <c r="F66" s="4" t="s">
        <v>18</v>
      </c>
      <c r="G66" s="94">
        <v>43061</v>
      </c>
      <c r="H66" s="94">
        <v>43101</v>
      </c>
      <c r="I66" s="94">
        <v>44165</v>
      </c>
      <c r="J66" s="97">
        <v>62065</v>
      </c>
      <c r="K66" s="97">
        <v>52755.25</v>
      </c>
    </row>
    <row r="67" spans="1:11" ht="84.75" customHeight="1" x14ac:dyDescent="0.25">
      <c r="A67" s="106"/>
      <c r="B67" s="118"/>
      <c r="C67" s="106"/>
      <c r="D67" s="25" t="s">
        <v>82</v>
      </c>
      <c r="E67" s="4" t="s">
        <v>15</v>
      </c>
      <c r="F67" s="4" t="s">
        <v>19</v>
      </c>
      <c r="G67" s="96"/>
      <c r="H67" s="96"/>
      <c r="I67" s="96"/>
      <c r="J67" s="99"/>
      <c r="K67" s="99"/>
    </row>
    <row r="68" spans="1:11" ht="33.75" customHeight="1" x14ac:dyDescent="0.25">
      <c r="A68" s="119" t="s">
        <v>660</v>
      </c>
      <c r="B68" s="121" t="s">
        <v>665</v>
      </c>
      <c r="C68" s="119" t="s">
        <v>671</v>
      </c>
      <c r="D68" s="22" t="s">
        <v>432</v>
      </c>
      <c r="E68" s="6" t="s">
        <v>15</v>
      </c>
      <c r="F68" s="6" t="s">
        <v>18</v>
      </c>
      <c r="G68" s="110">
        <v>43061</v>
      </c>
      <c r="H68" s="110">
        <v>43101</v>
      </c>
      <c r="I68" s="110">
        <v>43465</v>
      </c>
      <c r="J68" s="113">
        <v>92583</v>
      </c>
      <c r="K68" s="113">
        <v>78695.55</v>
      </c>
    </row>
    <row r="69" spans="1:11" ht="33.75" customHeight="1" x14ac:dyDescent="0.25">
      <c r="A69" s="120"/>
      <c r="B69" s="122"/>
      <c r="C69" s="120"/>
      <c r="D69" s="22" t="s">
        <v>89</v>
      </c>
      <c r="E69" s="6" t="s">
        <v>14</v>
      </c>
      <c r="F69" s="6" t="s">
        <v>19</v>
      </c>
      <c r="G69" s="111"/>
      <c r="H69" s="111"/>
      <c r="I69" s="111"/>
      <c r="J69" s="114"/>
      <c r="K69" s="114"/>
    </row>
    <row r="70" spans="1:11" ht="33.75" customHeight="1" x14ac:dyDescent="0.25">
      <c r="A70" s="120"/>
      <c r="B70" s="122"/>
      <c r="C70" s="120"/>
      <c r="D70" s="22" t="s">
        <v>91</v>
      </c>
      <c r="E70" s="6" t="s">
        <v>14</v>
      </c>
      <c r="F70" s="6" t="s">
        <v>19</v>
      </c>
      <c r="G70" s="111"/>
      <c r="H70" s="111"/>
      <c r="I70" s="111"/>
      <c r="J70" s="114"/>
      <c r="K70" s="114"/>
    </row>
    <row r="71" spans="1:11" ht="33.75" customHeight="1" x14ac:dyDescent="0.25">
      <c r="A71" s="120"/>
      <c r="B71" s="122"/>
      <c r="C71" s="120"/>
      <c r="D71" s="22" t="s">
        <v>81</v>
      </c>
      <c r="E71" s="6" t="s">
        <v>14</v>
      </c>
      <c r="F71" s="6" t="s">
        <v>19</v>
      </c>
      <c r="G71" s="111"/>
      <c r="H71" s="111"/>
      <c r="I71" s="111"/>
      <c r="J71" s="114"/>
      <c r="K71" s="114"/>
    </row>
    <row r="72" spans="1:11" ht="33.75" customHeight="1" x14ac:dyDescent="0.25">
      <c r="A72" s="123"/>
      <c r="B72" s="124"/>
      <c r="C72" s="123"/>
      <c r="D72" s="22" t="s">
        <v>670</v>
      </c>
      <c r="E72" s="6" t="s">
        <v>15</v>
      </c>
      <c r="F72" s="6" t="s">
        <v>19</v>
      </c>
      <c r="G72" s="112"/>
      <c r="H72" s="112"/>
      <c r="I72" s="112"/>
      <c r="J72" s="115"/>
      <c r="K72" s="115"/>
    </row>
    <row r="73" spans="1:11" ht="90.75" customHeight="1" x14ac:dyDescent="0.25">
      <c r="A73" s="104" t="s">
        <v>661</v>
      </c>
      <c r="B73" s="116" t="s">
        <v>666</v>
      </c>
      <c r="C73" s="104" t="s">
        <v>672</v>
      </c>
      <c r="D73" s="25" t="s">
        <v>432</v>
      </c>
      <c r="E73" s="4" t="s">
        <v>15</v>
      </c>
      <c r="F73" s="4" t="s">
        <v>18</v>
      </c>
      <c r="G73" s="94">
        <v>43061</v>
      </c>
      <c r="H73" s="94">
        <v>43101</v>
      </c>
      <c r="I73" s="94">
        <v>43465</v>
      </c>
      <c r="J73" s="97">
        <v>125768</v>
      </c>
      <c r="K73" s="97">
        <v>106902.8</v>
      </c>
    </row>
    <row r="74" spans="1:11" ht="90.75" customHeight="1" x14ac:dyDescent="0.25">
      <c r="A74" s="106"/>
      <c r="B74" s="118"/>
      <c r="C74" s="106"/>
      <c r="D74" s="25" t="s">
        <v>70</v>
      </c>
      <c r="E74" s="4" t="s">
        <v>14</v>
      </c>
      <c r="F74" s="4" t="s">
        <v>19</v>
      </c>
      <c r="G74" s="96"/>
      <c r="H74" s="96"/>
      <c r="I74" s="96"/>
      <c r="J74" s="99"/>
      <c r="K74" s="99"/>
    </row>
    <row r="75" spans="1:11" ht="95.25" customHeight="1" x14ac:dyDescent="0.25">
      <c r="A75" s="119" t="s">
        <v>768</v>
      </c>
      <c r="B75" s="121" t="s">
        <v>769</v>
      </c>
      <c r="C75" s="119" t="s">
        <v>772</v>
      </c>
      <c r="D75" s="22" t="s">
        <v>86</v>
      </c>
      <c r="E75" s="6" t="s">
        <v>15</v>
      </c>
      <c r="F75" s="6" t="s">
        <v>18</v>
      </c>
      <c r="G75" s="110">
        <v>43174</v>
      </c>
      <c r="H75" s="110">
        <v>42736</v>
      </c>
      <c r="I75" s="110">
        <v>43465</v>
      </c>
      <c r="J75" s="113">
        <v>251045.91</v>
      </c>
      <c r="K75" s="113">
        <v>213389.02</v>
      </c>
    </row>
    <row r="76" spans="1:11" ht="95.25" customHeight="1" x14ac:dyDescent="0.25">
      <c r="A76" s="123"/>
      <c r="B76" s="124"/>
      <c r="C76" s="123"/>
      <c r="D76" s="22" t="s">
        <v>85</v>
      </c>
      <c r="E76" s="6" t="s">
        <v>14</v>
      </c>
      <c r="F76" s="6" t="s">
        <v>19</v>
      </c>
      <c r="G76" s="112"/>
      <c r="H76" s="112"/>
      <c r="I76" s="112"/>
      <c r="J76" s="115"/>
      <c r="K76" s="115"/>
    </row>
    <row r="77" spans="1:11" ht="76.5" customHeight="1" x14ac:dyDescent="0.25">
      <c r="A77" s="104" t="s">
        <v>662</v>
      </c>
      <c r="B77" s="116" t="s">
        <v>667</v>
      </c>
      <c r="C77" s="104" t="s">
        <v>673</v>
      </c>
      <c r="D77" s="25" t="s">
        <v>70</v>
      </c>
      <c r="E77" s="4" t="s">
        <v>14</v>
      </c>
      <c r="F77" s="4" t="s">
        <v>18</v>
      </c>
      <c r="G77" s="94">
        <v>43061</v>
      </c>
      <c r="H77" s="94">
        <v>43101</v>
      </c>
      <c r="I77" s="94">
        <v>44196</v>
      </c>
      <c r="J77" s="97">
        <v>1368670</v>
      </c>
      <c r="K77" s="97">
        <v>1163369.5</v>
      </c>
    </row>
    <row r="78" spans="1:11" ht="76.5" customHeight="1" x14ac:dyDescent="0.25">
      <c r="A78" s="105"/>
      <c r="B78" s="117"/>
      <c r="C78" s="105"/>
      <c r="D78" s="25" t="s">
        <v>413</v>
      </c>
      <c r="E78" s="4" t="s">
        <v>14</v>
      </c>
      <c r="F78" s="4" t="s">
        <v>19</v>
      </c>
      <c r="G78" s="95"/>
      <c r="H78" s="95"/>
      <c r="I78" s="95"/>
      <c r="J78" s="98"/>
      <c r="K78" s="98"/>
    </row>
    <row r="79" spans="1:11" ht="76.5" customHeight="1" x14ac:dyDescent="0.25">
      <c r="A79" s="106"/>
      <c r="B79" s="118"/>
      <c r="C79" s="106"/>
      <c r="D79" s="25" t="s">
        <v>674</v>
      </c>
      <c r="E79" s="4" t="s">
        <v>15</v>
      </c>
      <c r="F79" s="4" t="s">
        <v>19</v>
      </c>
      <c r="G79" s="96"/>
      <c r="H79" s="96"/>
      <c r="I79" s="96"/>
      <c r="J79" s="99"/>
      <c r="K79" s="99"/>
    </row>
    <row r="80" spans="1:11" ht="51.75" customHeight="1" x14ac:dyDescent="0.25">
      <c r="A80" s="119" t="s">
        <v>663</v>
      </c>
      <c r="B80" s="121" t="s">
        <v>668</v>
      </c>
      <c r="C80" s="119" t="s">
        <v>675</v>
      </c>
      <c r="D80" s="22" t="s">
        <v>70</v>
      </c>
      <c r="E80" s="6" t="s">
        <v>14</v>
      </c>
      <c r="F80" s="6" t="s">
        <v>18</v>
      </c>
      <c r="G80" s="110">
        <v>43061</v>
      </c>
      <c r="H80" s="110">
        <v>43101</v>
      </c>
      <c r="I80" s="110">
        <v>44196</v>
      </c>
      <c r="J80" s="113">
        <v>202830</v>
      </c>
      <c r="K80" s="113">
        <v>172405.5</v>
      </c>
    </row>
    <row r="81" spans="1:11" ht="51.75" customHeight="1" x14ac:dyDescent="0.25">
      <c r="A81" s="120"/>
      <c r="B81" s="122"/>
      <c r="C81" s="120"/>
      <c r="D81" s="22" t="s">
        <v>413</v>
      </c>
      <c r="E81" s="22" t="s">
        <v>14</v>
      </c>
      <c r="F81" s="22" t="s">
        <v>19</v>
      </c>
      <c r="G81" s="111"/>
      <c r="H81" s="111"/>
      <c r="I81" s="111"/>
      <c r="J81" s="114"/>
      <c r="K81" s="114"/>
    </row>
    <row r="82" spans="1:11" ht="51.75" customHeight="1" x14ac:dyDescent="0.25">
      <c r="A82" s="123"/>
      <c r="B82" s="124"/>
      <c r="C82" s="123"/>
      <c r="D82" s="22" t="s">
        <v>674</v>
      </c>
      <c r="E82" s="22" t="s">
        <v>15</v>
      </c>
      <c r="F82" s="22" t="s">
        <v>19</v>
      </c>
      <c r="G82" s="112"/>
      <c r="H82" s="112"/>
      <c r="I82" s="112"/>
      <c r="J82" s="115"/>
      <c r="K82" s="115"/>
    </row>
    <row r="83" spans="1:11" ht="25.5" customHeight="1" x14ac:dyDescent="0.25">
      <c r="A83" s="104" t="s">
        <v>770</v>
      </c>
      <c r="B83" s="116" t="s">
        <v>771</v>
      </c>
      <c r="C83" s="104" t="s">
        <v>773</v>
      </c>
      <c r="D83" s="25" t="s">
        <v>89</v>
      </c>
      <c r="E83" s="4" t="s">
        <v>14</v>
      </c>
      <c r="F83" s="4" t="s">
        <v>18</v>
      </c>
      <c r="G83" s="94">
        <v>43174</v>
      </c>
      <c r="H83" s="94">
        <v>43101</v>
      </c>
      <c r="I83" s="94">
        <v>44196</v>
      </c>
      <c r="J83" s="97">
        <v>92234</v>
      </c>
      <c r="K83" s="97">
        <v>78398.899999999994</v>
      </c>
    </row>
    <row r="84" spans="1:11" ht="25.5" customHeight="1" x14ac:dyDescent="0.25">
      <c r="A84" s="106"/>
      <c r="B84" s="118"/>
      <c r="C84" s="106"/>
      <c r="D84" s="25" t="s">
        <v>99</v>
      </c>
      <c r="E84" s="4" t="s">
        <v>15</v>
      </c>
      <c r="F84" s="4" t="s">
        <v>19</v>
      </c>
      <c r="G84" s="96"/>
      <c r="H84" s="96"/>
      <c r="I84" s="96"/>
      <c r="J84" s="99"/>
      <c r="K84" s="99"/>
    </row>
    <row r="85" spans="1:11" ht="6.75" customHeight="1" x14ac:dyDescent="0.25">
      <c r="A85" s="18"/>
      <c r="B85" s="19"/>
      <c r="C85" s="19"/>
      <c r="D85" s="19"/>
      <c r="E85" s="19"/>
      <c r="F85" s="19"/>
      <c r="G85" s="19"/>
      <c r="H85" s="12"/>
      <c r="I85" s="19"/>
      <c r="J85" s="19"/>
      <c r="K85" s="19"/>
    </row>
    <row r="86" spans="1:11" ht="15.75" thickBot="1" x14ac:dyDescent="0.3">
      <c r="A86" s="13" t="s">
        <v>135</v>
      </c>
      <c r="B86" s="14"/>
      <c r="C86" s="15"/>
      <c r="D86" s="15"/>
      <c r="E86" s="15"/>
      <c r="F86" s="15"/>
      <c r="G86" s="15"/>
      <c r="H86" s="15"/>
      <c r="I86" s="15"/>
      <c r="J86" s="16">
        <f>SUM(J7:J85)</f>
        <v>9656810.5300000012</v>
      </c>
      <c r="K86" s="51">
        <f>SUM(K7:K85)</f>
        <v>8208288.9299999988</v>
      </c>
    </row>
    <row r="87" spans="1:11" x14ac:dyDescent="0.25">
      <c r="A87" s="41" t="s">
        <v>585</v>
      </c>
      <c r="B87" s="41"/>
      <c r="C87" s="41"/>
      <c r="D87" s="41"/>
      <c r="E87" s="41"/>
      <c r="F87" s="41"/>
      <c r="G87" s="41"/>
      <c r="H87" s="41"/>
      <c r="I87" s="41"/>
      <c r="J87" s="42"/>
      <c r="K87" s="49">
        <v>5656800.9900000002</v>
      </c>
    </row>
    <row r="88" spans="1:11" x14ac:dyDescent="0.25">
      <c r="A88" s="41" t="s">
        <v>504</v>
      </c>
      <c r="B88" s="41"/>
      <c r="C88" s="41"/>
      <c r="D88" s="41"/>
      <c r="E88" s="41"/>
      <c r="F88" s="41"/>
      <c r="G88" s="41"/>
      <c r="H88" s="41"/>
      <c r="I88" s="41"/>
      <c r="J88" s="42"/>
      <c r="K88" s="49">
        <v>13573302</v>
      </c>
    </row>
    <row r="89" spans="1:11" x14ac:dyDescent="0.25">
      <c r="J89" s="2"/>
      <c r="K89" s="2"/>
    </row>
    <row r="91" spans="1:11" x14ac:dyDescent="0.25">
      <c r="B91" s="1"/>
    </row>
  </sheetData>
  <autoFilter ref="A3:K82" xr:uid="{00000000-0009-0000-0000-000004000000}"/>
  <customSheetViews>
    <customSheetView guid="{AC46053C-2476-4699-917D-0509D5A1E442}"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1"/>
      <autoFilter ref="A3:K80" xr:uid="{00000000-0000-0000-0000-000000000000}"/>
    </customSheetView>
    <customSheetView guid="{4F403F51-0051-4254-A7D9-5F56F8863290}" scale="80" showAutoFilter="1">
      <pane xSplit="3" ySplit="6" topLeftCell="D7" activePane="bottomRight" state="frozen"/>
      <selection pane="bottomRight" activeCell="A2" sqref="A2"/>
      <pageMargins left="0.7" right="0.7" top="0.78740157499999996" bottom="0.78740157499999996" header="0.3" footer="0.3"/>
      <pageSetup paperSize="9" orientation="portrait" r:id="rId2"/>
      <autoFilter ref="A3:K80" xr:uid="{00000000-0000-0000-0000-000000000000}"/>
    </customSheetView>
  </customSheetViews>
  <mergeCells count="295">
    <mergeCell ref="G73:G74"/>
    <mergeCell ref="H73:H74"/>
    <mergeCell ref="I73:I74"/>
    <mergeCell ref="J73:J74"/>
    <mergeCell ref="K73:K74"/>
    <mergeCell ref="C73:C74"/>
    <mergeCell ref="B73:B74"/>
    <mergeCell ref="A73:A74"/>
    <mergeCell ref="C77:C79"/>
    <mergeCell ref="B77:B79"/>
    <mergeCell ref="A77:A79"/>
    <mergeCell ref="G77:G79"/>
    <mergeCell ref="H77:H79"/>
    <mergeCell ref="I77:I79"/>
    <mergeCell ref="J77:J79"/>
    <mergeCell ref="K77:K79"/>
    <mergeCell ref="G75:G76"/>
    <mergeCell ref="H75:H76"/>
    <mergeCell ref="I75:I76"/>
    <mergeCell ref="J75:J76"/>
    <mergeCell ref="K75:K76"/>
    <mergeCell ref="B75:B76"/>
    <mergeCell ref="A75:A76"/>
    <mergeCell ref="C75:C76"/>
    <mergeCell ref="G66:G67"/>
    <mergeCell ref="H66:H67"/>
    <mergeCell ref="I66:I67"/>
    <mergeCell ref="J66:J67"/>
    <mergeCell ref="K66:K67"/>
    <mergeCell ref="C66:C67"/>
    <mergeCell ref="B66:B67"/>
    <mergeCell ref="A66:A67"/>
    <mergeCell ref="C68:C72"/>
    <mergeCell ref="B68:B72"/>
    <mergeCell ref="A68:A72"/>
    <mergeCell ref="K68:K72"/>
    <mergeCell ref="J68:J72"/>
    <mergeCell ref="I68:I72"/>
    <mergeCell ref="H68:H72"/>
    <mergeCell ref="G68:G72"/>
    <mergeCell ref="K62:K63"/>
    <mergeCell ref="A64:A65"/>
    <mergeCell ref="B64:B65"/>
    <mergeCell ref="C64:C65"/>
    <mergeCell ref="G64:G65"/>
    <mergeCell ref="H64:H65"/>
    <mergeCell ref="I64:I65"/>
    <mergeCell ref="J64:J65"/>
    <mergeCell ref="K64:K65"/>
    <mergeCell ref="A62:A63"/>
    <mergeCell ref="B62:B63"/>
    <mergeCell ref="C62:C63"/>
    <mergeCell ref="G62:G63"/>
    <mergeCell ref="H62:H63"/>
    <mergeCell ref="I62:I63"/>
    <mergeCell ref="J62:J63"/>
    <mergeCell ref="A60:A61"/>
    <mergeCell ref="B60:B61"/>
    <mergeCell ref="C60:C61"/>
    <mergeCell ref="G60:G61"/>
    <mergeCell ref="H60:H61"/>
    <mergeCell ref="I60:I61"/>
    <mergeCell ref="J60:J61"/>
    <mergeCell ref="K60:K61"/>
    <mergeCell ref="A58:A59"/>
    <mergeCell ref="B58:B59"/>
    <mergeCell ref="C58:C59"/>
    <mergeCell ref="G58:G59"/>
    <mergeCell ref="H58:H59"/>
    <mergeCell ref="I58:I59"/>
    <mergeCell ref="J58:J59"/>
    <mergeCell ref="K58:K59"/>
    <mergeCell ref="I52:I53"/>
    <mergeCell ref="J52:J53"/>
    <mergeCell ref="K52:K53"/>
    <mergeCell ref="A54:A57"/>
    <mergeCell ref="B54:B57"/>
    <mergeCell ref="C54:C57"/>
    <mergeCell ref="G54:G57"/>
    <mergeCell ref="H54:H57"/>
    <mergeCell ref="I54:I57"/>
    <mergeCell ref="A52:A53"/>
    <mergeCell ref="B52:B53"/>
    <mergeCell ref="C52:C53"/>
    <mergeCell ref="G52:G53"/>
    <mergeCell ref="H52:H53"/>
    <mergeCell ref="J54:J57"/>
    <mergeCell ref="K54:K57"/>
    <mergeCell ref="A49:A51"/>
    <mergeCell ref="B49:B51"/>
    <mergeCell ref="C49:C51"/>
    <mergeCell ref="G49:G51"/>
    <mergeCell ref="H49:H51"/>
    <mergeCell ref="I49:I51"/>
    <mergeCell ref="J49:J51"/>
    <mergeCell ref="K49:K51"/>
    <mergeCell ref="J45:J46"/>
    <mergeCell ref="K45:K46"/>
    <mergeCell ref="A47:A48"/>
    <mergeCell ref="B47:B48"/>
    <mergeCell ref="C47:C48"/>
    <mergeCell ref="G47:G48"/>
    <mergeCell ref="H47:H48"/>
    <mergeCell ref="I47:I48"/>
    <mergeCell ref="J47:J48"/>
    <mergeCell ref="A45:A46"/>
    <mergeCell ref="B45:B46"/>
    <mergeCell ref="C45:C46"/>
    <mergeCell ref="G45:G46"/>
    <mergeCell ref="H45:H46"/>
    <mergeCell ref="I45:I46"/>
    <mergeCell ref="K47:K48"/>
    <mergeCell ref="J43:J44"/>
    <mergeCell ref="K43:K44"/>
    <mergeCell ref="I41:I42"/>
    <mergeCell ref="J41:J42"/>
    <mergeCell ref="K41:K42"/>
    <mergeCell ref="A43:A44"/>
    <mergeCell ref="B43:B44"/>
    <mergeCell ref="C43:C44"/>
    <mergeCell ref="G43:G44"/>
    <mergeCell ref="H43:H44"/>
    <mergeCell ref="I43:I44"/>
    <mergeCell ref="A41:A42"/>
    <mergeCell ref="B41:B42"/>
    <mergeCell ref="C41:C42"/>
    <mergeCell ref="G41:G42"/>
    <mergeCell ref="H41:H42"/>
    <mergeCell ref="A39:A40"/>
    <mergeCell ref="B39:B40"/>
    <mergeCell ref="C39:C40"/>
    <mergeCell ref="G39:G40"/>
    <mergeCell ref="H39:H40"/>
    <mergeCell ref="I39:I40"/>
    <mergeCell ref="J39:J40"/>
    <mergeCell ref="K39:K40"/>
    <mergeCell ref="A37:A38"/>
    <mergeCell ref="B37:B38"/>
    <mergeCell ref="C37:C38"/>
    <mergeCell ref="G37:G38"/>
    <mergeCell ref="H37:H38"/>
    <mergeCell ref="I37:I38"/>
    <mergeCell ref="J37:J38"/>
    <mergeCell ref="K37:K38"/>
    <mergeCell ref="I33:I34"/>
    <mergeCell ref="J33:J34"/>
    <mergeCell ref="K33:K34"/>
    <mergeCell ref="A35:A36"/>
    <mergeCell ref="B35:B36"/>
    <mergeCell ref="C35:C36"/>
    <mergeCell ref="G35:G36"/>
    <mergeCell ref="H35:H36"/>
    <mergeCell ref="I35:I36"/>
    <mergeCell ref="A33:A34"/>
    <mergeCell ref="B33:B34"/>
    <mergeCell ref="C33:C34"/>
    <mergeCell ref="G33:G34"/>
    <mergeCell ref="H33:H34"/>
    <mergeCell ref="J35:J36"/>
    <mergeCell ref="K35:K36"/>
    <mergeCell ref="A31:A32"/>
    <mergeCell ref="B31:B32"/>
    <mergeCell ref="C31:C32"/>
    <mergeCell ref="G31:G32"/>
    <mergeCell ref="H31:H32"/>
    <mergeCell ref="I31:I32"/>
    <mergeCell ref="J31:J32"/>
    <mergeCell ref="K31:K32"/>
    <mergeCell ref="A29:A30"/>
    <mergeCell ref="B29:B30"/>
    <mergeCell ref="C29:C30"/>
    <mergeCell ref="G29:G30"/>
    <mergeCell ref="H29:H30"/>
    <mergeCell ref="I29:I30"/>
    <mergeCell ref="J29:J30"/>
    <mergeCell ref="K29:K30"/>
    <mergeCell ref="I25:I26"/>
    <mergeCell ref="J25:J26"/>
    <mergeCell ref="K25:K26"/>
    <mergeCell ref="A27:A28"/>
    <mergeCell ref="B27:B28"/>
    <mergeCell ref="C27:C28"/>
    <mergeCell ref="G27:G28"/>
    <mergeCell ref="H27:H28"/>
    <mergeCell ref="I27:I28"/>
    <mergeCell ref="A25:A26"/>
    <mergeCell ref="B25:B26"/>
    <mergeCell ref="C25:C26"/>
    <mergeCell ref="G25:G26"/>
    <mergeCell ref="H25:H26"/>
    <mergeCell ref="J27:J28"/>
    <mergeCell ref="K27:K28"/>
    <mergeCell ref="A23:A24"/>
    <mergeCell ref="B23:B24"/>
    <mergeCell ref="C23:C24"/>
    <mergeCell ref="G23:G24"/>
    <mergeCell ref="H23:H24"/>
    <mergeCell ref="I23:I24"/>
    <mergeCell ref="J23:J24"/>
    <mergeCell ref="K23:K24"/>
    <mergeCell ref="A21:A22"/>
    <mergeCell ref="B21:B22"/>
    <mergeCell ref="C21:C22"/>
    <mergeCell ref="G21:G22"/>
    <mergeCell ref="H21:H22"/>
    <mergeCell ref="I21:I22"/>
    <mergeCell ref="J21:J22"/>
    <mergeCell ref="K21:K22"/>
    <mergeCell ref="I17:I18"/>
    <mergeCell ref="J17:J18"/>
    <mergeCell ref="K17:K18"/>
    <mergeCell ref="A19:A20"/>
    <mergeCell ref="B19:B20"/>
    <mergeCell ref="C19:C20"/>
    <mergeCell ref="G19:G20"/>
    <mergeCell ref="H19:H20"/>
    <mergeCell ref="I19:I20"/>
    <mergeCell ref="A17:A18"/>
    <mergeCell ref="B17:B18"/>
    <mergeCell ref="C17:C18"/>
    <mergeCell ref="G17:G18"/>
    <mergeCell ref="H17:H18"/>
    <mergeCell ref="J19:J20"/>
    <mergeCell ref="K19:K20"/>
    <mergeCell ref="A13:A16"/>
    <mergeCell ref="B13:B16"/>
    <mergeCell ref="C13:C16"/>
    <mergeCell ref="G13:G16"/>
    <mergeCell ref="H13:H16"/>
    <mergeCell ref="I13:I16"/>
    <mergeCell ref="J13:J16"/>
    <mergeCell ref="K13:K16"/>
    <mergeCell ref="A11:A12"/>
    <mergeCell ref="B11:B12"/>
    <mergeCell ref="C11:C12"/>
    <mergeCell ref="G11:G12"/>
    <mergeCell ref="H11:H12"/>
    <mergeCell ref="I11:I12"/>
    <mergeCell ref="J11:J12"/>
    <mergeCell ref="K11:K12"/>
    <mergeCell ref="I7:I8"/>
    <mergeCell ref="J7:J8"/>
    <mergeCell ref="K7:K8"/>
    <mergeCell ref="A9:A10"/>
    <mergeCell ref="B9:B10"/>
    <mergeCell ref="C9:C10"/>
    <mergeCell ref="G9:G10"/>
    <mergeCell ref="H9:H10"/>
    <mergeCell ref="I9:I10"/>
    <mergeCell ref="A7:A8"/>
    <mergeCell ref="B7:B8"/>
    <mergeCell ref="C7:C8"/>
    <mergeCell ref="G7:G8"/>
    <mergeCell ref="H7:H8"/>
    <mergeCell ref="J9:J10"/>
    <mergeCell ref="K9:K10"/>
    <mergeCell ref="A1:K1"/>
    <mergeCell ref="A3:A4"/>
    <mergeCell ref="B3:B4"/>
    <mergeCell ref="C3:C4"/>
    <mergeCell ref="D3:D4"/>
    <mergeCell ref="E3:E4"/>
    <mergeCell ref="F3:F4"/>
    <mergeCell ref="G3:G4"/>
    <mergeCell ref="F5:F6"/>
    <mergeCell ref="G5:G6"/>
    <mergeCell ref="H5:H6"/>
    <mergeCell ref="I5:I6"/>
    <mergeCell ref="J5:J6"/>
    <mergeCell ref="K5:K6"/>
    <mergeCell ref="H3:H4"/>
    <mergeCell ref="I3:I4"/>
    <mergeCell ref="J3:J4"/>
    <mergeCell ref="K3:K4"/>
    <mergeCell ref="A5:A6"/>
    <mergeCell ref="B5:B6"/>
    <mergeCell ref="C5:C6"/>
    <mergeCell ref="D5:D6"/>
    <mergeCell ref="E5:E6"/>
    <mergeCell ref="B83:B84"/>
    <mergeCell ref="A83:A84"/>
    <mergeCell ref="K83:K84"/>
    <mergeCell ref="J83:J84"/>
    <mergeCell ref="I83:I84"/>
    <mergeCell ref="H83:H84"/>
    <mergeCell ref="G83:G84"/>
    <mergeCell ref="C83:C84"/>
    <mergeCell ref="G80:G82"/>
    <mergeCell ref="H80:H82"/>
    <mergeCell ref="I80:I82"/>
    <mergeCell ref="K80:K82"/>
    <mergeCell ref="J80:J82"/>
    <mergeCell ref="C80:C82"/>
    <mergeCell ref="B80:B82"/>
    <mergeCell ref="A80:A82"/>
  </mergeCells>
  <pageMargins left="0.7" right="0.7" top="0.78740157499999996" bottom="0.78740157499999996"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0851-D4A0-4FCD-969D-C7CFAC88F163}">
  <dimension ref="A1:R9"/>
  <sheetViews>
    <sheetView tabSelected="1" topLeftCell="C1" workbookViewId="0">
      <selection activeCell="P9" sqref="O9:P9"/>
    </sheetView>
  </sheetViews>
  <sheetFormatPr defaultRowHeight="15" x14ac:dyDescent="0.25"/>
  <cols>
    <col min="2" max="2" width="19.7109375" customWidth="1"/>
    <col min="3" max="3" width="21" customWidth="1"/>
    <col min="4" max="4" width="33.5703125" customWidth="1"/>
    <col min="5" max="5" width="16.140625" customWidth="1"/>
    <col min="8" max="10" width="9.28515625" bestFit="1" customWidth="1"/>
    <col min="11" max="11" width="11.85546875" customWidth="1"/>
    <col min="12" max="12" width="11.28515625" customWidth="1"/>
    <col min="15" max="15" width="12" customWidth="1"/>
    <col min="16" max="16" width="9.85546875" bestFit="1" customWidth="1"/>
    <col min="17" max="17" width="11.42578125" bestFit="1" customWidth="1"/>
    <col min="18" max="18" width="14" bestFit="1" customWidth="1"/>
  </cols>
  <sheetData>
    <row r="1" spans="1:18" ht="56.25" x14ac:dyDescent="0.25">
      <c r="A1" s="57" t="s">
        <v>774</v>
      </c>
      <c r="B1" s="57" t="s">
        <v>0</v>
      </c>
      <c r="C1" s="57" t="s">
        <v>2</v>
      </c>
      <c r="D1" s="58" t="s">
        <v>3</v>
      </c>
      <c r="E1" s="57" t="s">
        <v>16</v>
      </c>
      <c r="F1" s="57" t="s">
        <v>8</v>
      </c>
      <c r="G1" s="57" t="s">
        <v>17</v>
      </c>
      <c r="H1" s="57" t="s">
        <v>407</v>
      </c>
      <c r="I1" s="56" t="s">
        <v>5</v>
      </c>
      <c r="J1" s="56" t="s">
        <v>13</v>
      </c>
      <c r="K1" s="56" t="s">
        <v>6</v>
      </c>
      <c r="L1" s="56" t="s">
        <v>10</v>
      </c>
      <c r="M1" s="83" t="s">
        <v>776</v>
      </c>
      <c r="N1" s="83" t="s">
        <v>777</v>
      </c>
      <c r="O1" s="83" t="s">
        <v>778</v>
      </c>
      <c r="P1" s="83" t="s">
        <v>779</v>
      </c>
    </row>
    <row r="2" spans="1:18" ht="24.95" customHeight="1" x14ac:dyDescent="0.25">
      <c r="A2" s="82" t="s">
        <v>775</v>
      </c>
      <c r="B2" s="61" t="s">
        <v>239</v>
      </c>
      <c r="C2" s="62" t="s">
        <v>240</v>
      </c>
      <c r="D2" s="61" t="s">
        <v>243</v>
      </c>
      <c r="E2" s="66" t="s">
        <v>241</v>
      </c>
      <c r="F2" s="63" t="s">
        <v>15</v>
      </c>
      <c r="G2" s="63" t="s">
        <v>18</v>
      </c>
      <c r="H2" s="64">
        <v>42713</v>
      </c>
      <c r="I2" s="64">
        <v>42979</v>
      </c>
      <c r="J2" s="64">
        <v>43465</v>
      </c>
      <c r="K2" s="65">
        <v>146777.20000000001</v>
      </c>
      <c r="L2" s="65">
        <v>124760.62</v>
      </c>
      <c r="M2" s="84">
        <v>2</v>
      </c>
      <c r="N2" s="84">
        <v>1</v>
      </c>
      <c r="O2" s="85">
        <f>L2/2*25.6</f>
        <v>1596935.936</v>
      </c>
      <c r="P2" s="85">
        <f>O2/2</f>
        <v>798467.96799999999</v>
      </c>
    </row>
    <row r="3" spans="1:18" ht="24.95" customHeight="1" x14ac:dyDescent="0.25">
      <c r="A3" s="82" t="s">
        <v>775</v>
      </c>
      <c r="B3" s="61" t="s">
        <v>136</v>
      </c>
      <c r="C3" s="62" t="s">
        <v>138</v>
      </c>
      <c r="D3" s="61" t="s">
        <v>137</v>
      </c>
      <c r="E3" s="66" t="s">
        <v>139</v>
      </c>
      <c r="F3" s="63" t="s">
        <v>14</v>
      </c>
      <c r="G3" s="63" t="s">
        <v>18</v>
      </c>
      <c r="H3" s="64">
        <v>42713</v>
      </c>
      <c r="I3" s="64">
        <v>42736</v>
      </c>
      <c r="J3" s="64">
        <v>43646</v>
      </c>
      <c r="K3" s="65">
        <v>1998851.2</v>
      </c>
      <c r="L3" s="65">
        <v>1699023.52</v>
      </c>
      <c r="M3" s="84">
        <v>5</v>
      </c>
      <c r="N3" s="84">
        <v>2</v>
      </c>
      <c r="O3" s="85">
        <f>L3/5*2*25.6</f>
        <v>17398000.844800003</v>
      </c>
      <c r="P3" s="85">
        <f>O3/3</f>
        <v>5799333.6149333343</v>
      </c>
    </row>
    <row r="4" spans="1:18" ht="24.95" customHeight="1" x14ac:dyDescent="0.25">
      <c r="A4" s="82" t="s">
        <v>775</v>
      </c>
      <c r="B4" s="61" t="s">
        <v>186</v>
      </c>
      <c r="C4" s="62" t="s">
        <v>187</v>
      </c>
      <c r="D4" s="61" t="s">
        <v>188</v>
      </c>
      <c r="E4" s="63" t="s">
        <v>154</v>
      </c>
      <c r="F4" s="63" t="s">
        <v>14</v>
      </c>
      <c r="G4" s="63" t="s">
        <v>18</v>
      </c>
      <c r="H4" s="64">
        <v>42713</v>
      </c>
      <c r="I4" s="64">
        <v>42521</v>
      </c>
      <c r="J4" s="64">
        <v>43465</v>
      </c>
      <c r="K4" s="65">
        <v>612968.21</v>
      </c>
      <c r="L4" s="65">
        <v>521022.97</v>
      </c>
      <c r="M4" s="84">
        <v>2</v>
      </c>
      <c r="N4" s="84">
        <v>1</v>
      </c>
      <c r="O4" s="85">
        <f>L4/2*25.6</f>
        <v>6669094.0159999998</v>
      </c>
      <c r="P4" s="85">
        <f>O4/3</f>
        <v>2223031.3386666668</v>
      </c>
    </row>
    <row r="5" spans="1:18" ht="24.95" customHeight="1" x14ac:dyDescent="0.25">
      <c r="A5" s="82" t="s">
        <v>775</v>
      </c>
      <c r="B5" s="67" t="s">
        <v>169</v>
      </c>
      <c r="C5" s="68" t="s">
        <v>170</v>
      </c>
      <c r="D5" s="67" t="s">
        <v>174</v>
      </c>
      <c r="E5" s="69" t="s">
        <v>171</v>
      </c>
      <c r="F5" s="69" t="s">
        <v>14</v>
      </c>
      <c r="G5" s="69" t="s">
        <v>18</v>
      </c>
      <c r="H5" s="70">
        <v>42713</v>
      </c>
      <c r="I5" s="70">
        <v>43009</v>
      </c>
      <c r="J5" s="70">
        <v>44104</v>
      </c>
      <c r="K5" s="71">
        <v>456954.96</v>
      </c>
      <c r="L5" s="71">
        <v>388411.72</v>
      </c>
      <c r="M5" s="84">
        <v>4</v>
      </c>
      <c r="N5" s="84">
        <v>1</v>
      </c>
      <c r="O5" s="85">
        <f>L5/4*25.6</f>
        <v>2485835.0079999999</v>
      </c>
      <c r="P5" s="85">
        <f>O5/4</f>
        <v>621458.75199999998</v>
      </c>
    </row>
    <row r="6" spans="1:18" ht="24.95" customHeight="1" x14ac:dyDescent="0.25">
      <c r="A6" s="82" t="s">
        <v>775</v>
      </c>
      <c r="B6" s="72" t="s">
        <v>687</v>
      </c>
      <c r="C6" s="73" t="s">
        <v>702</v>
      </c>
      <c r="D6" s="72" t="s">
        <v>730</v>
      </c>
      <c r="E6" s="74" t="s">
        <v>688</v>
      </c>
      <c r="F6" s="69" t="s">
        <v>14</v>
      </c>
      <c r="G6" s="69" t="s">
        <v>18</v>
      </c>
      <c r="H6" s="75">
        <v>43174</v>
      </c>
      <c r="I6" s="75">
        <v>43160</v>
      </c>
      <c r="J6" s="75">
        <v>43830</v>
      </c>
      <c r="K6" s="76">
        <v>1798507.69</v>
      </c>
      <c r="L6" s="76">
        <v>1510650</v>
      </c>
      <c r="M6" s="84">
        <v>6</v>
      </c>
      <c r="N6" s="84">
        <v>4</v>
      </c>
      <c r="O6" s="85">
        <f>(1510650+47820)*4/6*25.6</f>
        <v>26597888</v>
      </c>
      <c r="P6" s="85">
        <f>O6/2</f>
        <v>13298944</v>
      </c>
      <c r="Q6" s="60"/>
      <c r="R6" s="60"/>
    </row>
    <row r="7" spans="1:18" ht="24.95" customHeight="1" x14ac:dyDescent="0.25">
      <c r="A7" s="82" t="s">
        <v>775</v>
      </c>
      <c r="B7" s="77" t="s">
        <v>690</v>
      </c>
      <c r="C7" s="78" t="s">
        <v>704</v>
      </c>
      <c r="D7" s="77" t="s">
        <v>738</v>
      </c>
      <c r="E7" s="79" t="s">
        <v>338</v>
      </c>
      <c r="F7" s="63" t="s">
        <v>14</v>
      </c>
      <c r="G7" s="63" t="s">
        <v>18</v>
      </c>
      <c r="H7" s="80">
        <v>43174</v>
      </c>
      <c r="I7" s="80">
        <v>43191</v>
      </c>
      <c r="J7" s="80">
        <v>44135</v>
      </c>
      <c r="K7" s="81">
        <v>3576995</v>
      </c>
      <c r="L7" s="81">
        <v>3035553</v>
      </c>
      <c r="M7" s="84">
        <v>18</v>
      </c>
      <c r="N7" s="84">
        <v>10</v>
      </c>
      <c r="O7" s="85">
        <f>(3035553+97950)*N7/M7*25.6</f>
        <v>44565376</v>
      </c>
      <c r="P7" s="85">
        <f>O7/3</f>
        <v>14855125.333333334</v>
      </c>
    </row>
    <row r="8" spans="1:18" ht="24.95" customHeight="1" x14ac:dyDescent="0.25">
      <c r="A8" s="82" t="s">
        <v>775</v>
      </c>
      <c r="B8" s="61" t="s">
        <v>335</v>
      </c>
      <c r="C8" s="62" t="s">
        <v>336</v>
      </c>
      <c r="D8" s="61" t="s">
        <v>339</v>
      </c>
      <c r="E8" s="63" t="s">
        <v>337</v>
      </c>
      <c r="F8" s="63" t="s">
        <v>15</v>
      </c>
      <c r="G8" s="63" t="s">
        <v>18</v>
      </c>
      <c r="H8" s="64">
        <v>42713</v>
      </c>
      <c r="I8" s="64">
        <v>42736</v>
      </c>
      <c r="J8" s="64">
        <v>43646</v>
      </c>
      <c r="K8" s="65">
        <v>247475.32</v>
      </c>
      <c r="L8" s="65">
        <v>210354.02</v>
      </c>
      <c r="M8" s="84">
        <v>2</v>
      </c>
      <c r="N8" s="84">
        <v>1</v>
      </c>
      <c r="O8" s="85">
        <f>151776.82*25.6</f>
        <v>3885486.5920000002</v>
      </c>
      <c r="P8" s="85">
        <f>O8/3</f>
        <v>1295162.1973333333</v>
      </c>
    </row>
    <row r="9" spans="1:18" x14ac:dyDescent="0.25">
      <c r="O9" s="86">
        <f>SUM(O2:O8)</f>
        <v>103198616.39680001</v>
      </c>
      <c r="P9" s="86">
        <f>SUM(P2:P8)</f>
        <v>38891523.204266675</v>
      </c>
    </row>
  </sheetData>
  <autoFilter ref="B1:L1" xr:uid="{2A4416F7-95CA-49B8-93DE-43C9E4EAF475}"/>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47DD4087E9A4FB0CB8FB5E2AEDF06" ma:contentTypeVersion="8" ma:contentTypeDescription="Vytvoří nový dokument" ma:contentTypeScope="" ma:versionID="1206bb6239b96e8187515e9ec2d94295">
  <xsd:schema xmlns:xsd="http://www.w3.org/2001/XMLSchema" xmlns:xs="http://www.w3.org/2001/XMLSchema" xmlns:p="http://schemas.microsoft.com/office/2006/metadata/properties" xmlns:ns2="46b5a31d-de39-4547-9ea5-6d8f6a1d0494" xmlns:ns3="a6437e3a-4886-4cfa-9652-99966133bc5f" targetNamespace="http://schemas.microsoft.com/office/2006/metadata/properties" ma:root="true" ma:fieldsID="a7e63a9ddbf2ff7625b83c431f74553b" ns2:_="" ns3:_="">
    <xsd:import namespace="46b5a31d-de39-4547-9ea5-6d8f6a1d0494"/>
    <xsd:import namespace="a6437e3a-4886-4cfa-9652-99966133bc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b5a31d-de39-4547-9ea5-6d8f6a1d0494"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6437e3a-4886-4cfa-9652-99966133bc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6b5a31d-de39-4547-9ea5-6d8f6a1d0494">XZTTZEPJ7Z35-798090904-4079</_dlc_DocId>
    <_dlc_DocIdUrl xmlns="46b5a31d-de39-4547-9ea5-6d8f6a1d0494">
      <Url>https://ministerstvokultury.sharepoint.com/sites/KKP-Dokumenty/_layouts/15/DocIdRedir.aspx?ID=XZTTZEPJ7Z35-798090904-4079</Url>
      <Description>XZTTZEPJ7Z35-798090904-4079</Description>
    </_dlc_DocIdUrl>
  </documentManagement>
</p:properties>
</file>

<file path=customXml/itemProps1.xml><?xml version="1.0" encoding="utf-8"?>
<ds:datastoreItem xmlns:ds="http://schemas.openxmlformats.org/officeDocument/2006/customXml" ds:itemID="{74E13B8A-1B00-490A-9CC6-EB3BBCF2B605}"/>
</file>

<file path=customXml/itemProps2.xml><?xml version="1.0" encoding="utf-8"?>
<ds:datastoreItem xmlns:ds="http://schemas.openxmlformats.org/officeDocument/2006/customXml" ds:itemID="{75FF6509-C560-4E5B-8179-701659E62C60}"/>
</file>

<file path=customXml/itemProps3.xml><?xml version="1.0" encoding="utf-8"?>
<ds:datastoreItem xmlns:ds="http://schemas.openxmlformats.org/officeDocument/2006/customXml" ds:itemID="{B67CEAB6-1E16-487B-A7B5-03EFD39C1FDE}"/>
</file>

<file path=customXml/itemProps4.xml><?xml version="1.0" encoding="utf-8"?>
<ds:datastoreItem xmlns:ds="http://schemas.openxmlformats.org/officeDocument/2006/customXml" ds:itemID="{5BF16979-C7C0-4DCF-8D7A-3FC4291378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Prioritní osa 1</vt:lpstr>
      <vt:lpstr>Prioritní osa 2</vt:lpstr>
      <vt:lpstr>Prioritní osa 3</vt:lpstr>
      <vt:lpstr>Prioritní osa 4</vt:lpstr>
      <vt:lpstr>Prioritní osa 5</vt:lpstr>
      <vt:lpstr>KKP_relevantni_projekty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Admin</cp:lastModifiedBy>
  <dcterms:created xsi:type="dcterms:W3CDTF">2016-01-27T08:22:03Z</dcterms:created>
  <dcterms:modified xsi:type="dcterms:W3CDTF">2019-02-25T21:00:50Z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0x010100D2F47DD4087E9A4FB0CB8FB5E2AEDF06</vt:lpwstr>
  </property>
  <property fmtid="{D5CDD505-2E9C-101B-9397-08002B2CF9AE}" pid="3" name="_dlc_DocIdItemGuid">
    <vt:lpwstr>3a38afcc-0148-4af6-a124-ec62a75da12d</vt:lpwstr>
  </property>
</Properties>
</file>